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E2852C7-04D3-4B3F-87C2-B7007F98D9A0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0503117 (ДетКБК)" sheetId="1" r:id="rId1"/>
    <sheet name="0503117 (ДетКБК.КОСГУ)" sheetId="2" r:id="rId2"/>
  </sheets>
  <calcPr calcId="191029"/>
</workbook>
</file>

<file path=xl/calcChain.xml><?xml version="1.0" encoding="utf-8"?>
<calcChain xmlns="http://schemas.openxmlformats.org/spreadsheetml/2006/main">
  <c r="M142" i="2" l="1"/>
  <c r="M141" i="2"/>
  <c r="K140" i="2"/>
  <c r="K139" i="2"/>
  <c r="K138" i="2"/>
  <c r="K128" i="2" s="1"/>
  <c r="M136" i="2"/>
  <c r="K136" i="2"/>
  <c r="M132" i="2"/>
  <c r="K132" i="2"/>
  <c r="J128" i="2"/>
  <c r="I128" i="2"/>
  <c r="I120" i="2" s="1"/>
  <c r="J120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63" i="2"/>
  <c r="K63" i="2"/>
  <c r="M62" i="2"/>
  <c r="K62" i="2"/>
  <c r="M61" i="2"/>
  <c r="K61" i="2"/>
  <c r="M60" i="2"/>
  <c r="K60" i="2"/>
  <c r="M59" i="2"/>
  <c r="K59" i="2"/>
  <c r="M58" i="2"/>
  <c r="K5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42" i="1"/>
  <c r="M141" i="1"/>
  <c r="K140" i="1"/>
  <c r="K139" i="1"/>
  <c r="K138" i="1"/>
  <c r="M136" i="1"/>
  <c r="K136" i="1"/>
  <c r="M132" i="1"/>
  <c r="K132" i="1"/>
  <c r="K128" i="1"/>
  <c r="J128" i="1"/>
  <c r="I128" i="1"/>
  <c r="J120" i="1"/>
  <c r="I120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<sst xmlns="http://schemas.openxmlformats.org/spreadsheetml/2006/main" count="1205" uniqueCount="268">
  <si>
    <t>ОТЧЕТ ОБ ИСПОЛНЕНИИ БЮДЖЕТА</t>
  </si>
  <si>
    <t>КОДЫ</t>
  </si>
  <si>
    <t>440</t>
  </si>
  <si>
    <t>0503117</t>
  </si>
  <si>
    <t>3</t>
  </si>
  <si>
    <t>на</t>
  </si>
  <si>
    <t>01 мая 2024 г.</t>
  </si>
  <si>
    <t>Дата</t>
  </si>
  <si>
    <t>500</t>
  </si>
  <si>
    <t>по ОКПО</t>
  </si>
  <si>
    <t>04197488</t>
  </si>
  <si>
    <t>01.05.2024</t>
  </si>
  <si>
    <t>Наименование финансового органа</t>
  </si>
  <si>
    <t>Неболчское сельское поселение</t>
  </si>
  <si>
    <t>Глава по БК</t>
  </si>
  <si>
    <t>Наименование публично-правового образования</t>
  </si>
  <si>
    <t>Бюджет Неболчского сельского поселения</t>
  </si>
  <si>
    <t>по ОКТМО</t>
  </si>
  <si>
    <t>49616431</t>
  </si>
  <si>
    <t>Периодичность:  месячная, квартальная, годовая</t>
  </si>
  <si>
    <t>Единица измерения:  руб</t>
  </si>
  <si>
    <t>383</t>
  </si>
  <si>
    <t>5306006513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</si>
  <si>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</si>
  <si>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</si>
  <si>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</si>
  <si>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</si>
  <si>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</si>
  <si>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</si>
  <si>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</si>
  <si>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</si>
  <si>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</si>
  <si>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</si>
  <si>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</si>
  <si>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</si>
  <si>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</si>
  <si>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</si>
  <si>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</si>
  <si>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000</t>
  </si>
  <si>
    <t>00000000000000000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</si>
  <si>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</si>
  <si>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</si>
  <si>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</si>
  <si>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</si>
  <si>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</si>
  <si>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</si>
  <si>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</si>
  <si>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</si>
  <si>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</si>
  <si>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</si>
  <si>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</si>
  <si>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</si>
  <si>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</si>
  <si>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</si>
  <si>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</si>
  <si>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</si>
  <si>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</si>
  <si>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</si>
  <si>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</si>
  <si>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</si>
  <si>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</si>
  <si>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</si>
  <si>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</si>
  <si>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</si>
  <si>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</si>
  <si>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</si>
  <si>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</si>
  <si>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</si>
  <si>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</si>
  <si>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</si>
  <si>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</si>
  <si>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</si>
  <si>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11105325100000120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</si>
  <si>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</si>
  <si>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</si>
  <si>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</si>
  <si>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</si>
  <si>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</si>
  <si>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</si>
  <si>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</si>
  <si>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</si>
  <si>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</si>
  <si>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</si>
  <si>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</si>
  <si>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</si>
  <si>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</si>
  <si>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</si>
  <si>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</si>
  <si>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</si>
  <si>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</si>
  <si>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</si>
  <si>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</si>
  <si>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</si>
  <si>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</si>
  <si>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</si>
  <si>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</si>
  <si>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</si>
  <si>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</si>
  <si>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</si>
  <si>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</si>
  <si>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9120001000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</si>
  <si>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</si>
  <si>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</si>
  <si>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</si>
  <si>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</si>
  <si>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</si>
  <si>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</si>
  <si>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0103</t>
  </si>
  <si>
    <t>9220001000</t>
  </si>
  <si>
    <t>244</t>
  </si>
  <si>
    <t>0104</t>
  </si>
  <si>
    <t>9210070280</t>
  </si>
  <si>
    <t>9210070650</t>
  </si>
  <si>
    <t>9320001000</t>
  </si>
  <si>
    <t>Закупка энергетических ресурсов</t>
  </si>
  <si>
    <t>247</t>
  </si>
  <si>
    <t>Иные межбюджетные трансферты</t>
  </si>
  <si>
    <t>0106</t>
  </si>
  <si>
    <t>8810063230</t>
  </si>
  <si>
    <t>540</t>
  </si>
  <si>
    <t>Резервные средства</t>
  </si>
  <si>
    <t>0111</t>
  </si>
  <si>
    <t>9590021020</t>
  </si>
  <si>
    <t>870</t>
  </si>
  <si>
    <t>0113</t>
  </si>
  <si>
    <t>0100199990</t>
  </si>
  <si>
    <t>0100299990</t>
  </si>
  <si>
    <t>0200299990</t>
  </si>
  <si>
    <t>0900399990</t>
  </si>
  <si>
    <t>Иные выплаты населению</t>
  </si>
  <si>
    <t>8620082010</t>
  </si>
  <si>
    <t>360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</si>
  <si>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</si>
  <si>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</si>
  <si>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</si>
  <si>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</si>
  <si>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</si>
  <si>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</si>
  <si>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</si>
  <si>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</si>
  <si>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0203</t>
  </si>
  <si>
    <t>9820051180</t>
  </si>
  <si>
    <t>0310</t>
  </si>
  <si>
    <t>0400199990</t>
  </si>
  <si>
    <t>0400299990</t>
  </si>
  <si>
    <t>0409</t>
  </si>
  <si>
    <t>0300171520</t>
  </si>
  <si>
    <t>0300199990</t>
  </si>
  <si>
    <t>03001S1520</t>
  </si>
  <si>
    <t>0501</t>
  </si>
  <si>
    <t>8110099970</t>
  </si>
  <si>
    <t>8110099990</t>
  </si>
  <si>
    <t>0502</t>
  </si>
  <si>
    <t>1000521310</t>
  </si>
  <si>
    <t>1000572370</t>
  </si>
  <si>
    <t>10005S2370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</si>
  <si>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</si>
  <si>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8720081040</t>
  </si>
  <si>
    <t>811</t>
  </si>
  <si>
    <t>8730099990</t>
  </si>
  <si>
    <t>0503</t>
  </si>
  <si>
    <t>0500299990</t>
  </si>
  <si>
    <t>1000299990</t>
  </si>
  <si>
    <t>1000525430</t>
  </si>
  <si>
    <t>1000575260</t>
  </si>
  <si>
    <t>1000576100</t>
  </si>
  <si>
    <t>1000599990</t>
  </si>
  <si>
    <t>10005S5260</t>
  </si>
  <si>
    <t>10005S6100</t>
  </si>
  <si>
    <t>1000699990</t>
  </si>
  <si>
    <t>1000799990</t>
  </si>
  <si>
    <t>10008S2090</t>
  </si>
  <si>
    <t>10009L2990</t>
  </si>
  <si>
    <t>8310099990</t>
  </si>
  <si>
    <t>0707</t>
  </si>
  <si>
    <t>1100199990</t>
  </si>
  <si>
    <t>1100299990</t>
  </si>
  <si>
    <t>8410099990</t>
  </si>
  <si>
    <t>0709</t>
  </si>
  <si>
    <t>0700299990</t>
  </si>
  <si>
    <t>0801</t>
  </si>
  <si>
    <t>8510099990</t>
  </si>
  <si>
    <t>Иные пенсии, социальные доплаты к пенсиям</t>
  </si>
  <si>
    <t>1001</t>
  </si>
  <si>
    <t>9610061010</t>
  </si>
  <si>
    <t>312</t>
  </si>
  <si>
    <t>1101</t>
  </si>
  <si>
    <t>0800299990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</si>
  <si>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</si>
  <si>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</si>
  <si>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</si>
  <si>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</si>
  <si>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</si>
  <si>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</si>
  <si>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</si>
  <si>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</si>
  <si>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</si>
  <si>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</si>
  <si>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</si>
  <si>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</si>
  <si>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</si>
  <si>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</si>
  <si>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</si>
  <si>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</si>
  <si>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</si>
  <si>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</si>
  <si>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</si>
  <si>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</si>
  <si>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</si>
  <si>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</si>
  <si>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</si>
  <si>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</si>
  <si>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</si>
  <si>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</si>
  <si>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</si>
  <si>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</si>
  <si>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</si>
  <si>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</si>
  <si>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</si>
  <si>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</si>
  <si>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</si>
  <si>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</si>
  <si>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</si>
  <si>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</si>
  <si>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</si>
  <si>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</si>
  <si>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ДОПСЛОВАРИ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</si>
  <si>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</si>
  <si>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</si>
  <si>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</si>
  <si>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</si>
  <si>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</si>
  <si>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</si>
  <si>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</si>
  <si>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</si>
  <si>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</si>
  <si>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</si>
  <si>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</si>
  <si>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</si>
  <si>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</si>
  <si>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</si>
  <si>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</si>
  <si>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</si>
  <si>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</si>
  <si>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</si>
  <si>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</si>
  <si>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</si>
  <si>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</si>
  <si>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</si>
  <si>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</si>
  <si>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</si>
  <si>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</si>
  <si>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</si>
  <si>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</si>
  <si>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</si>
  <si>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Иные межбюджетные трансферты</t>
  </si>
  <si>
    <t>Резервные средства</t>
  </si>
  <si>
    <t>Иные выплаты населению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</si>
  <si>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</si>
  <si>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</si>
  <si>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</si>
  <si>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</si>
  <si>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</si>
  <si>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Иные пенсии, социальные доплаты к пенсиям</t>
  </si>
  <si>
    <t>3. Источники финансирования дефицита бюджета</t>
  </si>
  <si>
    <t>Форма 0503117  с.3</t>
  </si>
  <si>
    <t>в том числе: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</si>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</sst>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17" xfId="0" applyNumberFormat="1" applyFont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58"/>
  <sheetViews>
    <sheetView workbookViewId="0"/>
  </sheetViews>
  <sheetFormatPr defaultRowHeight="1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43" t="s">
        <v>6</v>
      </c>
      <c r="D4" s="143"/>
      <c r="E4" s="143"/>
      <c r="F4" s="14"/>
      <c r="G4" s="14"/>
      <c r="H4" s="203"/>
      <c r="I4" s="203"/>
      <c r="J4" s="15" t="s">
        <v>7</v>
      </c>
      <c r="K4" s="16">
        <v>45413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17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36" t="s">
        <v>25</v>
      </c>
      <c r="C12" s="139" t="s">
        <v>26</v>
      </c>
      <c r="D12" s="139" t="s">
        <v>27</v>
      </c>
      <c r="E12" s="146"/>
      <c r="F12" s="147"/>
      <c r="G12" s="136"/>
      <c r="H12" s="139"/>
      <c r="I12" s="139" t="s">
        <v>28</v>
      </c>
      <c r="J12" s="139" t="s">
        <v>29</v>
      </c>
      <c r="K12" s="146" t="s">
        <v>30</v>
      </c>
      <c r="L12" s="29"/>
    </row>
    <row r="13" spans="2:14" ht="15" customHeight="1" x14ac:dyDescent="0.2">
      <c r="B13" s="136"/>
      <c r="C13" s="139"/>
      <c r="D13" s="148"/>
      <c r="E13" s="149"/>
      <c r="F13" s="149"/>
      <c r="G13" s="149"/>
      <c r="H13" s="148"/>
      <c r="I13" s="139"/>
      <c r="J13" s="139"/>
      <c r="K13" s="146"/>
      <c r="L13" s="29"/>
    </row>
    <row r="14" spans="2:14" ht="15" customHeight="1" x14ac:dyDescent="0.2">
      <c r="B14" s="136"/>
      <c r="C14" s="139"/>
      <c r="D14" s="150"/>
      <c r="E14" s="149"/>
      <c r="F14" s="149"/>
      <c r="G14" s="149"/>
      <c r="H14" s="150"/>
      <c r="I14" s="139"/>
      <c r="J14" s="139"/>
      <c r="K14" s="146"/>
      <c r="L14" s="29"/>
    </row>
    <row r="15" spans="2:14" ht="13.5" customHeight="1" x14ac:dyDescent="0.2">
      <c r="B15" s="30">
        <v>1</v>
      </c>
      <c r="C15" s="31">
        <v>2</v>
      </c>
      <c r="D15" s="155">
        <v>3</v>
      </c>
      <c r="E15" s="156"/>
      <c r="F15" s="157"/>
      <c r="G15" s="158"/>
      <c r="H15" s="32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9" t="s">
        <v>36</v>
      </c>
      <c r="E16" s="160"/>
      <c r="F16" s="161"/>
      <c r="G16" s="162"/>
      <c r="H16" s="38"/>
      <c r="I16" s="39">
        <v>36863128.450000003</v>
      </c>
      <c r="J16" s="39">
        <v>7509500.7999999998</v>
      </c>
      <c r="K16" s="40">
        <v>30035383.289999999</v>
      </c>
      <c r="L16" s="41"/>
    </row>
    <row r="17" spans="2:21" ht="15" customHeight="1" x14ac:dyDescent="0.2">
      <c r="B17" s="42" t="s">
        <v>37</v>
      </c>
      <c r="C17" s="43"/>
      <c r="D17" s="183"/>
      <c r="E17" s="184"/>
      <c r="F17" s="185"/>
      <c r="G17" s="186"/>
      <c r="H17" s="44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200" t="s">
        <v>39</v>
      </c>
      <c r="F18" s="201"/>
      <c r="G18" s="202"/>
      <c r="H18" s="51"/>
      <c r="I18" s="52"/>
      <c r="J18" s="52"/>
      <c r="K18" s="53">
        <f t="shared" ref="K18:K47" si="0">IF(IF(I18="",0,I18)=0,0,(IF(I18&gt;0,IF(J18&gt;I18,0,I18-J18),IF(J18&gt;I18,I18-J18,0))))</f>
        <v>0</v>
      </c>
      <c r="L18" s="54"/>
      <c r="M18" s="55" t="str">
        <f t="shared" ref="M18:M47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200" t="s">
        <v>42</v>
      </c>
      <c r="F19" s="201"/>
      <c r="G19" s="202"/>
      <c r="H19" s="51"/>
      <c r="I19" s="52">
        <v>1300000</v>
      </c>
      <c r="J19" s="52">
        <v>460380.06</v>
      </c>
      <c r="K19" s="53">
        <f t="shared" si="0"/>
        <v>839619.94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200" t="s">
        <v>44</v>
      </c>
      <c r="F20" s="201"/>
      <c r="G20" s="202"/>
      <c r="H20" s="51"/>
      <c r="I20" s="52">
        <v>500</v>
      </c>
      <c r="J20" s="52">
        <v>-1005.9</v>
      </c>
      <c r="K20" s="53">
        <f t="shared" si="0"/>
        <v>1505.9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200" t="s">
        <v>46</v>
      </c>
      <c r="F21" s="201"/>
      <c r="G21" s="202"/>
      <c r="H21" s="51"/>
      <c r="I21" s="52">
        <v>500</v>
      </c>
      <c r="J21" s="52">
        <v>2773.94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200" t="s">
        <v>48</v>
      </c>
      <c r="F22" s="201"/>
      <c r="G22" s="202"/>
      <c r="H22" s="51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200" t="s">
        <v>50</v>
      </c>
      <c r="F23" s="201"/>
      <c r="G23" s="202"/>
      <c r="H23" s="51"/>
      <c r="I23" s="52"/>
      <c r="J23" s="52">
        <v>-42.66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200" t="s">
        <v>52</v>
      </c>
      <c r="F24" s="201"/>
      <c r="G24" s="202"/>
      <c r="H24" s="51"/>
      <c r="I24" s="52">
        <v>1268600</v>
      </c>
      <c r="J24" s="52">
        <v>351224.74</v>
      </c>
      <c r="K24" s="53">
        <f t="shared" si="0"/>
        <v>917375.26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200" t="s">
        <v>54</v>
      </c>
      <c r="F25" s="201"/>
      <c r="G25" s="202"/>
      <c r="H25" s="51"/>
      <c r="I25" s="52">
        <v>7000</v>
      </c>
      <c r="J25" s="52">
        <v>1849.13</v>
      </c>
      <c r="K25" s="53">
        <f t="shared" si="0"/>
        <v>5150.87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200" t="s">
        <v>56</v>
      </c>
      <c r="F26" s="201"/>
      <c r="G26" s="202"/>
      <c r="H26" s="51"/>
      <c r="I26" s="52">
        <v>1701300</v>
      </c>
      <c r="J26" s="52">
        <v>402013.87</v>
      </c>
      <c r="K26" s="53">
        <f t="shared" si="0"/>
        <v>1299286.1299999999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200" t="s">
        <v>58</v>
      </c>
      <c r="F27" s="201"/>
      <c r="G27" s="202"/>
      <c r="H27" s="51"/>
      <c r="I27" s="52">
        <v>-160000</v>
      </c>
      <c r="J27" s="52">
        <v>-38804.31</v>
      </c>
      <c r="K27" s="53">
        <f t="shared" si="0"/>
        <v>-121195.69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200" t="s">
        <v>60</v>
      </c>
      <c r="F28" s="201"/>
      <c r="G28" s="202"/>
      <c r="H28" s="51"/>
      <c r="I28" s="52">
        <v>544000</v>
      </c>
      <c r="J28" s="52">
        <v>24419.8</v>
      </c>
      <c r="K28" s="53">
        <f t="shared" si="0"/>
        <v>519580.2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200" t="s">
        <v>62</v>
      </c>
      <c r="F29" s="201"/>
      <c r="G29" s="202"/>
      <c r="H29" s="51"/>
      <c r="I29" s="52">
        <v>2021000</v>
      </c>
      <c r="J29" s="52">
        <v>-496995</v>
      </c>
      <c r="K29" s="53">
        <f t="shared" si="0"/>
        <v>2517995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200" t="s">
        <v>64</v>
      </c>
      <c r="F30" s="201"/>
      <c r="G30" s="202"/>
      <c r="H30" s="51"/>
      <c r="I30" s="52">
        <v>746000</v>
      </c>
      <c r="J30" s="52">
        <v>70953.039999999994</v>
      </c>
      <c r="K30" s="53">
        <f t="shared" si="0"/>
        <v>675046.96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200" t="s">
        <v>66</v>
      </c>
      <c r="F31" s="201"/>
      <c r="G31" s="202"/>
      <c r="H31" s="51"/>
      <c r="I31" s="52">
        <v>5000</v>
      </c>
      <c r="J31" s="52">
        <v>2800</v>
      </c>
      <c r="K31" s="53">
        <f t="shared" si="0"/>
        <v>2200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200" t="s">
        <v>68</v>
      </c>
      <c r="F32" s="201"/>
      <c r="G32" s="202"/>
      <c r="H32" s="51"/>
      <c r="I32" s="52">
        <v>0</v>
      </c>
      <c r="J32" s="52">
        <v>598211.03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200" t="s">
        <v>70</v>
      </c>
      <c r="F33" s="201"/>
      <c r="G33" s="202"/>
      <c r="H33" s="51"/>
      <c r="I33" s="52">
        <v>370000</v>
      </c>
      <c r="J33" s="52">
        <v>164087.59</v>
      </c>
      <c r="K33" s="53">
        <f t="shared" si="0"/>
        <v>205912.41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200" t="s">
        <v>72</v>
      </c>
      <c r="F34" s="201"/>
      <c r="G34" s="202"/>
      <c r="H34" s="51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200" t="s">
        <v>74</v>
      </c>
      <c r="F35" s="201"/>
      <c r="G35" s="202"/>
      <c r="H35" s="51"/>
      <c r="I35" s="52">
        <v>120000</v>
      </c>
      <c r="J35" s="52">
        <v>55067.33</v>
      </c>
      <c r="K35" s="53">
        <f t="shared" si="0"/>
        <v>64932.67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200" t="s">
        <v>76</v>
      </c>
      <c r="F36" s="201"/>
      <c r="G36" s="202"/>
      <c r="H36" s="51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31.7" customHeight="1" x14ac:dyDescent="0.2">
      <c r="B37" s="47" t="s">
        <v>77</v>
      </c>
      <c r="C37" s="48" t="s">
        <v>35</v>
      </c>
      <c r="D37" s="49" t="s">
        <v>2</v>
      </c>
      <c r="E37" s="200" t="s">
        <v>78</v>
      </c>
      <c r="F37" s="201"/>
      <c r="G37" s="202"/>
      <c r="H37" s="51"/>
      <c r="I37" s="52">
        <v>15064100</v>
      </c>
      <c r="J37" s="52">
        <v>5508800</v>
      </c>
      <c r="K37" s="53">
        <f t="shared" si="0"/>
        <v>9555300</v>
      </c>
      <c r="L37" s="54"/>
      <c r="M37" s="55" t="str">
        <f t="shared" si="1"/>
        <v>44020216001100000150</v>
      </c>
      <c r="N37" s="55"/>
      <c r="O37" s="55"/>
      <c r="P37" s="55"/>
      <c r="Q37" s="55"/>
      <c r="R37" s="55"/>
      <c r="S37" s="55"/>
      <c r="T37" s="55"/>
      <c r="U37" s="55"/>
    </row>
    <row r="38" spans="2:21" ht="51.95" customHeight="1" x14ac:dyDescent="0.2">
      <c r="B38" s="47" t="s">
        <v>79</v>
      </c>
      <c r="C38" s="48" t="s">
        <v>35</v>
      </c>
      <c r="D38" s="49" t="s">
        <v>2</v>
      </c>
      <c r="E38" s="200" t="s">
        <v>80</v>
      </c>
      <c r="F38" s="201"/>
      <c r="G38" s="202"/>
      <c r="H38" s="51"/>
      <c r="I38" s="52">
        <v>1069784.1000000001</v>
      </c>
      <c r="J38" s="52">
        <v>0</v>
      </c>
      <c r="K38" s="53">
        <f t="shared" si="0"/>
        <v>1069784.1000000001</v>
      </c>
      <c r="L38" s="54"/>
      <c r="M38" s="55" t="str">
        <f t="shared" si="1"/>
        <v>44020225299100000150</v>
      </c>
      <c r="N38" s="55"/>
      <c r="O38" s="55"/>
      <c r="P38" s="55"/>
      <c r="Q38" s="55"/>
      <c r="R38" s="55"/>
      <c r="S38" s="55"/>
      <c r="T38" s="55"/>
      <c r="U38" s="55"/>
    </row>
    <row r="39" spans="2:21" ht="15" customHeight="1" x14ac:dyDescent="0.2">
      <c r="B39" s="47" t="s">
        <v>81</v>
      </c>
      <c r="C39" s="48" t="s">
        <v>35</v>
      </c>
      <c r="D39" s="49" t="s">
        <v>2</v>
      </c>
      <c r="E39" s="200" t="s">
        <v>82</v>
      </c>
      <c r="F39" s="201"/>
      <c r="G39" s="202"/>
      <c r="H39" s="51"/>
      <c r="I39" s="52">
        <v>816000</v>
      </c>
      <c r="J39" s="52">
        <v>0</v>
      </c>
      <c r="K39" s="53">
        <f t="shared" si="0"/>
        <v>816000</v>
      </c>
      <c r="L39" s="54"/>
      <c r="M39" s="55" t="str">
        <f t="shared" si="1"/>
        <v>44020229999100000150</v>
      </c>
      <c r="N39" s="55"/>
      <c r="O39" s="55"/>
      <c r="P39" s="55"/>
      <c r="Q39" s="55"/>
      <c r="R39" s="55"/>
      <c r="S39" s="55"/>
      <c r="T39" s="55"/>
      <c r="U39" s="55"/>
    </row>
    <row r="40" spans="2:21" ht="15" customHeight="1" x14ac:dyDescent="0.2">
      <c r="B40" s="47" t="s">
        <v>81</v>
      </c>
      <c r="C40" s="48" t="s">
        <v>35</v>
      </c>
      <c r="D40" s="49" t="s">
        <v>2</v>
      </c>
      <c r="E40" s="200" t="s">
        <v>82</v>
      </c>
      <c r="F40" s="201"/>
      <c r="G40" s="202"/>
      <c r="H40" s="51"/>
      <c r="I40" s="52">
        <v>500000</v>
      </c>
      <c r="J40" s="52">
        <v>0</v>
      </c>
      <c r="K40" s="53">
        <f t="shared" si="0"/>
        <v>500000</v>
      </c>
      <c r="L40" s="54"/>
      <c r="M40" s="55" t="str">
        <f t="shared" si="1"/>
        <v>44020229999100000150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81</v>
      </c>
      <c r="C41" s="48" t="s">
        <v>35</v>
      </c>
      <c r="D41" s="49" t="s">
        <v>2</v>
      </c>
      <c r="E41" s="200" t="s">
        <v>82</v>
      </c>
      <c r="F41" s="201"/>
      <c r="G41" s="202"/>
      <c r="H41" s="51"/>
      <c r="I41" s="52">
        <v>1000000</v>
      </c>
      <c r="J41" s="52">
        <v>0</v>
      </c>
      <c r="K41" s="53">
        <f t="shared" si="0"/>
        <v>1000000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31.7" customHeight="1" x14ac:dyDescent="0.2">
      <c r="B42" s="47" t="s">
        <v>83</v>
      </c>
      <c r="C42" s="48" t="s">
        <v>35</v>
      </c>
      <c r="D42" s="49" t="s">
        <v>2</v>
      </c>
      <c r="E42" s="200" t="s">
        <v>84</v>
      </c>
      <c r="F42" s="201"/>
      <c r="G42" s="202"/>
      <c r="H42" s="51"/>
      <c r="I42" s="52">
        <v>259800</v>
      </c>
      <c r="J42" s="52">
        <v>84050</v>
      </c>
      <c r="K42" s="53">
        <f t="shared" si="0"/>
        <v>175750</v>
      </c>
      <c r="L42" s="54"/>
      <c r="M42" s="55" t="str">
        <f t="shared" si="1"/>
        <v>44020230024100000150</v>
      </c>
      <c r="N42" s="55"/>
      <c r="O42" s="55"/>
      <c r="P42" s="55"/>
      <c r="Q42" s="55"/>
      <c r="R42" s="55"/>
      <c r="S42" s="55"/>
      <c r="T42" s="55"/>
      <c r="U42" s="55"/>
    </row>
    <row r="43" spans="2:21" ht="41.65" customHeight="1" x14ac:dyDescent="0.2">
      <c r="B43" s="47" t="s">
        <v>85</v>
      </c>
      <c r="C43" s="48" t="s">
        <v>35</v>
      </c>
      <c r="D43" s="49" t="s">
        <v>2</v>
      </c>
      <c r="E43" s="200" t="s">
        <v>86</v>
      </c>
      <c r="F43" s="201"/>
      <c r="G43" s="202"/>
      <c r="H43" s="51"/>
      <c r="I43" s="52">
        <v>345050</v>
      </c>
      <c r="J43" s="52">
        <v>172500</v>
      </c>
      <c r="K43" s="53">
        <f t="shared" si="0"/>
        <v>172550</v>
      </c>
      <c r="L43" s="54"/>
      <c r="M43" s="55" t="str">
        <f t="shared" si="1"/>
        <v>44020235118100000150</v>
      </c>
      <c r="N43" s="55"/>
      <c r="O43" s="55"/>
      <c r="P43" s="55"/>
      <c r="Q43" s="55"/>
      <c r="R43" s="55"/>
      <c r="S43" s="55"/>
      <c r="T43" s="55"/>
      <c r="U43" s="55"/>
    </row>
    <row r="44" spans="2:21" ht="51.95" customHeight="1" x14ac:dyDescent="0.2">
      <c r="B44" s="47" t="s">
        <v>87</v>
      </c>
      <c r="C44" s="48" t="s">
        <v>35</v>
      </c>
      <c r="D44" s="49" t="s">
        <v>2</v>
      </c>
      <c r="E44" s="200" t="s">
        <v>88</v>
      </c>
      <c r="F44" s="201"/>
      <c r="G44" s="202"/>
      <c r="H44" s="51"/>
      <c r="I44" s="52">
        <v>128914.7</v>
      </c>
      <c r="J44" s="52">
        <v>65904.81</v>
      </c>
      <c r="K44" s="53">
        <f t="shared" si="0"/>
        <v>63009.89</v>
      </c>
      <c r="L44" s="54"/>
      <c r="M44" s="55" t="str">
        <f t="shared" si="1"/>
        <v>44020240014100000150</v>
      </c>
      <c r="N44" s="55"/>
      <c r="O44" s="55"/>
      <c r="P44" s="55"/>
      <c r="Q44" s="55"/>
      <c r="R44" s="55"/>
      <c r="S44" s="55"/>
      <c r="T44" s="55"/>
      <c r="U44" s="55"/>
    </row>
    <row r="45" spans="2:21" ht="51.95" customHeight="1" x14ac:dyDescent="0.2">
      <c r="B45" s="47" t="s">
        <v>87</v>
      </c>
      <c r="C45" s="48" t="s">
        <v>35</v>
      </c>
      <c r="D45" s="49" t="s">
        <v>2</v>
      </c>
      <c r="E45" s="200" t="s">
        <v>88</v>
      </c>
      <c r="F45" s="201"/>
      <c r="G45" s="202"/>
      <c r="H45" s="51"/>
      <c r="I45" s="52">
        <v>9688879.6500000004</v>
      </c>
      <c r="J45" s="52">
        <v>0</v>
      </c>
      <c r="K45" s="53">
        <f t="shared" si="0"/>
        <v>9688879.6500000004</v>
      </c>
      <c r="L45" s="54"/>
      <c r="M45" s="55" t="str">
        <f t="shared" si="1"/>
        <v>44020240014100000150</v>
      </c>
      <c r="N45" s="55"/>
      <c r="O45" s="55"/>
      <c r="P45" s="55"/>
      <c r="Q45" s="55"/>
      <c r="R45" s="55"/>
      <c r="S45" s="55"/>
      <c r="T45" s="55"/>
      <c r="U45" s="55"/>
    </row>
    <row r="46" spans="2:21" ht="31.7" customHeight="1" x14ac:dyDescent="0.2">
      <c r="B46" s="47" t="s">
        <v>89</v>
      </c>
      <c r="C46" s="48" t="s">
        <v>35</v>
      </c>
      <c r="D46" s="49" t="s">
        <v>2</v>
      </c>
      <c r="E46" s="200" t="s">
        <v>90</v>
      </c>
      <c r="F46" s="201"/>
      <c r="G46" s="202"/>
      <c r="H46" s="51"/>
      <c r="I46" s="52">
        <v>0</v>
      </c>
      <c r="J46" s="52">
        <v>61313</v>
      </c>
      <c r="K46" s="53">
        <f t="shared" si="0"/>
        <v>0</v>
      </c>
      <c r="L46" s="54"/>
      <c r="M46" s="55" t="str">
        <f t="shared" si="1"/>
        <v>44020705020100000150</v>
      </c>
      <c r="N46" s="55"/>
      <c r="O46" s="55"/>
      <c r="P46" s="55"/>
      <c r="Q46" s="55"/>
      <c r="R46" s="55"/>
      <c r="S46" s="55"/>
      <c r="T46" s="55"/>
      <c r="U46" s="55"/>
    </row>
    <row r="47" spans="2:21" ht="21.4" customHeight="1" x14ac:dyDescent="0.2">
      <c r="B47" s="47" t="s">
        <v>91</v>
      </c>
      <c r="C47" s="48" t="s">
        <v>35</v>
      </c>
      <c r="D47" s="49" t="s">
        <v>2</v>
      </c>
      <c r="E47" s="200" t="s">
        <v>92</v>
      </c>
      <c r="F47" s="201"/>
      <c r="G47" s="202"/>
      <c r="H47" s="51"/>
      <c r="I47" s="52">
        <v>0</v>
      </c>
      <c r="J47" s="52">
        <v>20000</v>
      </c>
      <c r="K47" s="53">
        <f t="shared" si="0"/>
        <v>0</v>
      </c>
      <c r="L47" s="54"/>
      <c r="M47" s="55" t="str">
        <f t="shared" si="1"/>
        <v>44020705030100000150</v>
      </c>
      <c r="N47" s="55"/>
      <c r="O47" s="55"/>
      <c r="P47" s="55"/>
      <c r="Q47" s="55"/>
      <c r="R47" s="55"/>
      <c r="S47" s="55"/>
      <c r="T47" s="55"/>
      <c r="U47" s="55"/>
    </row>
    <row r="48" spans="2:21" ht="0.75" customHeight="1" x14ac:dyDescent="0.2">
      <c r="B48" s="56"/>
      <c r="C48" s="57"/>
      <c r="D48" s="58"/>
      <c r="E48" s="197"/>
      <c r="F48" s="198"/>
      <c r="G48" s="199"/>
      <c r="H48" s="197"/>
      <c r="I48" s="61"/>
      <c r="J48" s="61"/>
      <c r="K48" s="62"/>
      <c r="L48" s="63"/>
    </row>
    <row r="49" spans="2:21" ht="15" customHeight="1" x14ac:dyDescent="0.2">
      <c r="B49" s="64"/>
      <c r="C49" s="65"/>
      <c r="D49" s="66"/>
      <c r="E49" s="66"/>
      <c r="F49" s="66"/>
      <c r="G49" s="66"/>
      <c r="H49" s="66"/>
      <c r="I49" s="67"/>
      <c r="J49" s="67"/>
      <c r="K49" s="66"/>
      <c r="L49" s="14"/>
    </row>
    <row r="50" spans="2:21" ht="12.75" customHeight="1" x14ac:dyDescent="0.25">
      <c r="B50" s="134" t="s">
        <v>93</v>
      </c>
      <c r="C50" s="134"/>
      <c r="D50" s="134"/>
      <c r="E50" s="134"/>
      <c r="F50" s="134"/>
      <c r="G50" s="134"/>
      <c r="H50" s="134"/>
      <c r="I50" s="134"/>
      <c r="J50" s="134"/>
      <c r="K50" s="134"/>
      <c r="L50" s="68"/>
    </row>
    <row r="51" spans="2:21" ht="15" customHeight="1" x14ac:dyDescent="0.2">
      <c r="B51" s="27"/>
      <c r="C51" s="27"/>
      <c r="D51" s="1"/>
      <c r="E51" s="1"/>
      <c r="F51" s="1"/>
      <c r="G51" s="1"/>
      <c r="H51" s="1"/>
      <c r="I51" s="28"/>
      <c r="J51" s="28"/>
      <c r="K51" s="69" t="s">
        <v>94</v>
      </c>
      <c r="L51" s="70"/>
    </row>
    <row r="52" spans="2:21" ht="12.75" customHeight="1" x14ac:dyDescent="0.2">
      <c r="B52" s="136" t="s">
        <v>25</v>
      </c>
      <c r="C52" s="139" t="s">
        <v>26</v>
      </c>
      <c r="D52" s="139" t="s">
        <v>95</v>
      </c>
      <c r="E52" s="146"/>
      <c r="F52" s="147"/>
      <c r="G52" s="136"/>
      <c r="H52" s="139"/>
      <c r="I52" s="139" t="s">
        <v>28</v>
      </c>
      <c r="J52" s="139" t="s">
        <v>29</v>
      </c>
      <c r="K52" s="146" t="s">
        <v>30</v>
      </c>
      <c r="L52" s="29"/>
    </row>
    <row r="53" spans="2:21" ht="15" customHeight="1" x14ac:dyDescent="0.2">
      <c r="B53" s="136"/>
      <c r="C53" s="139"/>
      <c r="D53" s="148"/>
      <c r="E53" s="149"/>
      <c r="F53" s="149"/>
      <c r="G53" s="149"/>
      <c r="H53" s="148"/>
      <c r="I53" s="139"/>
      <c r="J53" s="139"/>
      <c r="K53" s="146"/>
      <c r="L53" s="29"/>
    </row>
    <row r="54" spans="2:21" ht="15" customHeight="1" x14ac:dyDescent="0.2">
      <c r="B54" s="136"/>
      <c r="C54" s="139"/>
      <c r="D54" s="150"/>
      <c r="E54" s="149"/>
      <c r="F54" s="149"/>
      <c r="G54" s="149"/>
      <c r="H54" s="150"/>
      <c r="I54" s="139"/>
      <c r="J54" s="139"/>
      <c r="K54" s="146"/>
      <c r="L54" s="29"/>
    </row>
    <row r="55" spans="2:21" ht="13.5" customHeight="1" x14ac:dyDescent="0.2">
      <c r="B55" s="30">
        <v>1</v>
      </c>
      <c r="C55" s="31">
        <v>2</v>
      </c>
      <c r="D55" s="155">
        <v>3</v>
      </c>
      <c r="E55" s="156"/>
      <c r="F55" s="157"/>
      <c r="G55" s="158"/>
      <c r="H55" s="32"/>
      <c r="I55" s="33" t="s">
        <v>31</v>
      </c>
      <c r="J55" s="33" t="s">
        <v>32</v>
      </c>
      <c r="K55" s="34" t="s">
        <v>33</v>
      </c>
      <c r="L55" s="35"/>
    </row>
    <row r="56" spans="2:21" ht="15" customHeight="1" x14ac:dyDescent="0.2">
      <c r="B56" s="36" t="s">
        <v>96</v>
      </c>
      <c r="C56" s="37" t="s">
        <v>97</v>
      </c>
      <c r="D56" s="159" t="s">
        <v>36</v>
      </c>
      <c r="E56" s="160"/>
      <c r="F56" s="161"/>
      <c r="G56" s="162"/>
      <c r="H56" s="38"/>
      <c r="I56" s="39">
        <v>38740128.450000003</v>
      </c>
      <c r="J56" s="39">
        <v>6579922.96</v>
      </c>
      <c r="K56" s="40">
        <v>32160205.489999998</v>
      </c>
      <c r="L56" s="41"/>
    </row>
    <row r="57" spans="2:21" ht="12.75" customHeight="1" x14ac:dyDescent="0.2">
      <c r="B57" s="42" t="s">
        <v>37</v>
      </c>
      <c r="C57" s="43"/>
      <c r="D57" s="183"/>
      <c r="E57" s="184"/>
      <c r="F57" s="185"/>
      <c r="G57" s="186"/>
      <c r="H57" s="44"/>
      <c r="I57" s="45"/>
      <c r="J57" s="45"/>
      <c r="K57" s="46"/>
      <c r="L57" s="41"/>
    </row>
    <row r="58" spans="2:21" ht="21.4" customHeight="1" x14ac:dyDescent="0.2">
      <c r="B58" s="47" t="s">
        <v>98</v>
      </c>
      <c r="C58" s="48" t="s">
        <v>97</v>
      </c>
      <c r="D58" s="49" t="s">
        <v>2</v>
      </c>
      <c r="E58" s="71" t="s">
        <v>99</v>
      </c>
      <c r="F58" s="71" t="s">
        <v>100</v>
      </c>
      <c r="G58" s="50" t="s">
        <v>101</v>
      </c>
      <c r="H58" s="72"/>
      <c r="I58" s="52">
        <v>730000</v>
      </c>
      <c r="J58" s="52">
        <v>132599.84</v>
      </c>
      <c r="K58" s="53">
        <f t="shared" ref="K58:K89" si="2">IF(IF(I58="",0,I58)=0,0,(IF(I58&gt;0,IF(J58&gt;I58,0,I58-J58),IF(J58&gt;I58,I58-J58,0))))</f>
        <v>597400.16</v>
      </c>
      <c r="L58" s="73"/>
      <c r="M58" s="55" t="str">
        <f t="shared" ref="M58:M89" si="3">IF(D58="","000",D58)&amp;IF(E58="","0000",E58)&amp;IF(F58="","0000000000",F58)&amp;IF(G58="","000",G58)&amp;H58</f>
        <v>44001029120001000121</v>
      </c>
      <c r="N58" s="55"/>
      <c r="O58" s="55"/>
      <c r="P58" s="55"/>
      <c r="Q58" s="55"/>
      <c r="R58" s="55"/>
      <c r="S58" s="55"/>
      <c r="T58" s="55"/>
      <c r="U58" s="55"/>
    </row>
    <row r="59" spans="2:21" ht="31.7" customHeight="1" x14ac:dyDescent="0.2">
      <c r="B59" s="47" t="s">
        <v>102</v>
      </c>
      <c r="C59" s="48" t="s">
        <v>97</v>
      </c>
      <c r="D59" s="49" t="s">
        <v>2</v>
      </c>
      <c r="E59" s="71" t="s">
        <v>99</v>
      </c>
      <c r="F59" s="71" t="s">
        <v>100</v>
      </c>
      <c r="G59" s="50" t="s">
        <v>103</v>
      </c>
      <c r="H59" s="72"/>
      <c r="I59" s="52">
        <v>44500</v>
      </c>
      <c r="J59" s="52">
        <v>0</v>
      </c>
      <c r="K59" s="53">
        <f t="shared" si="2"/>
        <v>44500</v>
      </c>
      <c r="L59" s="73"/>
      <c r="M59" s="55" t="str">
        <f t="shared" si="3"/>
        <v>44001029120001000122</v>
      </c>
      <c r="N59" s="55"/>
      <c r="O59" s="55"/>
      <c r="P59" s="55"/>
      <c r="Q59" s="55"/>
      <c r="R59" s="55"/>
      <c r="S59" s="55"/>
      <c r="T59" s="55"/>
      <c r="U59" s="55"/>
    </row>
    <row r="60" spans="2:21" ht="31.7" customHeight="1" x14ac:dyDescent="0.2">
      <c r="B60" s="47" t="s">
        <v>104</v>
      </c>
      <c r="C60" s="48" t="s">
        <v>97</v>
      </c>
      <c r="D60" s="49" t="s">
        <v>2</v>
      </c>
      <c r="E60" s="71" t="s">
        <v>99</v>
      </c>
      <c r="F60" s="71" t="s">
        <v>100</v>
      </c>
      <c r="G60" s="50" t="s">
        <v>105</v>
      </c>
      <c r="H60" s="72"/>
      <c r="I60" s="52">
        <v>220000</v>
      </c>
      <c r="J60" s="52">
        <v>26825.61</v>
      </c>
      <c r="K60" s="53">
        <f t="shared" si="2"/>
        <v>193174.39</v>
      </c>
      <c r="L60" s="73"/>
      <c r="M60" s="55" t="str">
        <f t="shared" si="3"/>
        <v>44001029120001000129</v>
      </c>
      <c r="N60" s="55"/>
      <c r="O60" s="55"/>
      <c r="P60" s="55"/>
      <c r="Q60" s="55"/>
      <c r="R60" s="55"/>
      <c r="S60" s="55"/>
      <c r="T60" s="55"/>
      <c r="U60" s="55"/>
    </row>
    <row r="61" spans="2:21" ht="15" customHeight="1" x14ac:dyDescent="0.2">
      <c r="B61" s="47" t="s">
        <v>106</v>
      </c>
      <c r="C61" s="48" t="s">
        <v>97</v>
      </c>
      <c r="D61" s="49" t="s">
        <v>2</v>
      </c>
      <c r="E61" s="71" t="s">
        <v>107</v>
      </c>
      <c r="F61" s="71" t="s">
        <v>108</v>
      </c>
      <c r="G61" s="50" t="s">
        <v>109</v>
      </c>
      <c r="H61" s="72"/>
      <c r="I61" s="52">
        <v>5000</v>
      </c>
      <c r="J61" s="52">
        <v>0</v>
      </c>
      <c r="K61" s="53">
        <f t="shared" si="2"/>
        <v>5000</v>
      </c>
      <c r="L61" s="73"/>
      <c r="M61" s="55" t="str">
        <f t="shared" si="3"/>
        <v>44001039220001000244</v>
      </c>
      <c r="N61" s="55"/>
      <c r="O61" s="55"/>
      <c r="P61" s="55"/>
      <c r="Q61" s="55"/>
      <c r="R61" s="55"/>
      <c r="S61" s="55"/>
      <c r="T61" s="55"/>
      <c r="U61" s="55"/>
    </row>
    <row r="62" spans="2:21" ht="21.4" customHeight="1" x14ac:dyDescent="0.2">
      <c r="B62" s="47" t="s">
        <v>98</v>
      </c>
      <c r="C62" s="48" t="s">
        <v>97</v>
      </c>
      <c r="D62" s="49" t="s">
        <v>2</v>
      </c>
      <c r="E62" s="71" t="s">
        <v>110</v>
      </c>
      <c r="F62" s="71" t="s">
        <v>111</v>
      </c>
      <c r="G62" s="50" t="s">
        <v>101</v>
      </c>
      <c r="H62" s="72"/>
      <c r="I62" s="52">
        <v>193400</v>
      </c>
      <c r="J62" s="52">
        <v>48348</v>
      </c>
      <c r="K62" s="53">
        <f t="shared" si="2"/>
        <v>145052</v>
      </c>
      <c r="L62" s="73"/>
      <c r="M62" s="55" t="str">
        <f t="shared" si="3"/>
        <v>44001049210070280121</v>
      </c>
      <c r="N62" s="55"/>
      <c r="O62" s="55"/>
      <c r="P62" s="55"/>
      <c r="Q62" s="55"/>
      <c r="R62" s="55"/>
      <c r="S62" s="55"/>
      <c r="T62" s="55"/>
      <c r="U62" s="55"/>
    </row>
    <row r="63" spans="2:21" ht="31.7" customHeight="1" x14ac:dyDescent="0.2">
      <c r="B63" s="47" t="s">
        <v>104</v>
      </c>
      <c r="C63" s="48" t="s">
        <v>97</v>
      </c>
      <c r="D63" s="49" t="s">
        <v>2</v>
      </c>
      <c r="E63" s="71" t="s">
        <v>110</v>
      </c>
      <c r="F63" s="71" t="s">
        <v>111</v>
      </c>
      <c r="G63" s="50" t="s">
        <v>105</v>
      </c>
      <c r="H63" s="72"/>
      <c r="I63" s="52">
        <v>58400</v>
      </c>
      <c r="J63" s="52">
        <v>14601</v>
      </c>
      <c r="K63" s="53">
        <f t="shared" si="2"/>
        <v>43799</v>
      </c>
      <c r="L63" s="73"/>
      <c r="M63" s="55" t="str">
        <f t="shared" si="3"/>
        <v>44001049210070280129</v>
      </c>
      <c r="N63" s="55"/>
      <c r="O63" s="55"/>
      <c r="P63" s="55"/>
      <c r="Q63" s="55"/>
      <c r="R63" s="55"/>
      <c r="S63" s="55"/>
      <c r="T63" s="55"/>
      <c r="U63" s="55"/>
    </row>
    <row r="64" spans="2:21" ht="15" customHeight="1" x14ac:dyDescent="0.2">
      <c r="B64" s="47" t="s">
        <v>106</v>
      </c>
      <c r="C64" s="48" t="s">
        <v>97</v>
      </c>
      <c r="D64" s="49" t="s">
        <v>2</v>
      </c>
      <c r="E64" s="71" t="s">
        <v>110</v>
      </c>
      <c r="F64" s="71" t="s">
        <v>111</v>
      </c>
      <c r="G64" s="50" t="s">
        <v>109</v>
      </c>
      <c r="H64" s="72"/>
      <c r="I64" s="52">
        <v>7500</v>
      </c>
      <c r="J64" s="52">
        <v>0</v>
      </c>
      <c r="K64" s="53">
        <f t="shared" si="2"/>
        <v>7500</v>
      </c>
      <c r="L64" s="73"/>
      <c r="M64" s="55" t="str">
        <f t="shared" si="3"/>
        <v>44001049210070280244</v>
      </c>
      <c r="N64" s="55"/>
      <c r="O64" s="55"/>
      <c r="P64" s="55"/>
      <c r="Q64" s="55"/>
      <c r="R64" s="55"/>
      <c r="S64" s="55"/>
      <c r="T64" s="55"/>
      <c r="U64" s="55"/>
    </row>
    <row r="65" spans="2:21" ht="15" customHeight="1" x14ac:dyDescent="0.2">
      <c r="B65" s="47" t="s">
        <v>106</v>
      </c>
      <c r="C65" s="48" t="s">
        <v>97</v>
      </c>
      <c r="D65" s="49" t="s">
        <v>2</v>
      </c>
      <c r="E65" s="71" t="s">
        <v>110</v>
      </c>
      <c r="F65" s="71" t="s">
        <v>112</v>
      </c>
      <c r="G65" s="50" t="s">
        <v>109</v>
      </c>
      <c r="H65" s="72"/>
      <c r="I65" s="52">
        <v>500</v>
      </c>
      <c r="J65" s="52">
        <v>0</v>
      </c>
      <c r="K65" s="53">
        <f t="shared" si="2"/>
        <v>500</v>
      </c>
      <c r="L65" s="73"/>
      <c r="M65" s="55" t="str">
        <f t="shared" si="3"/>
        <v>44001049210070650244</v>
      </c>
      <c r="N65" s="55"/>
      <c r="O65" s="55"/>
      <c r="P65" s="55"/>
      <c r="Q65" s="55"/>
      <c r="R65" s="55"/>
      <c r="S65" s="55"/>
      <c r="T65" s="55"/>
      <c r="U65" s="55"/>
    </row>
    <row r="66" spans="2:21" ht="21.4" customHeight="1" x14ac:dyDescent="0.2">
      <c r="B66" s="47" t="s">
        <v>98</v>
      </c>
      <c r="C66" s="48" t="s">
        <v>97</v>
      </c>
      <c r="D66" s="49" t="s">
        <v>2</v>
      </c>
      <c r="E66" s="71" t="s">
        <v>110</v>
      </c>
      <c r="F66" s="71" t="s">
        <v>113</v>
      </c>
      <c r="G66" s="50" t="s">
        <v>101</v>
      </c>
      <c r="H66" s="72"/>
      <c r="I66" s="52">
        <v>5153000</v>
      </c>
      <c r="J66" s="52">
        <v>1280810</v>
      </c>
      <c r="K66" s="53">
        <f t="shared" si="2"/>
        <v>3872190</v>
      </c>
      <c r="L66" s="73"/>
      <c r="M66" s="55" t="str">
        <f t="shared" si="3"/>
        <v>44001049320001000121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102</v>
      </c>
      <c r="C67" s="48" t="s">
        <v>97</v>
      </c>
      <c r="D67" s="49" t="s">
        <v>2</v>
      </c>
      <c r="E67" s="71" t="s">
        <v>110</v>
      </c>
      <c r="F67" s="71" t="s">
        <v>113</v>
      </c>
      <c r="G67" s="50" t="s">
        <v>103</v>
      </c>
      <c r="H67" s="72"/>
      <c r="I67" s="52">
        <v>267000</v>
      </c>
      <c r="J67" s="52">
        <v>0</v>
      </c>
      <c r="K67" s="53">
        <f t="shared" si="2"/>
        <v>267000</v>
      </c>
      <c r="L67" s="73"/>
      <c r="M67" s="55" t="str">
        <f t="shared" si="3"/>
        <v>44001049320001000122</v>
      </c>
      <c r="N67" s="55"/>
      <c r="O67" s="55"/>
      <c r="P67" s="55"/>
      <c r="Q67" s="55"/>
      <c r="R67" s="55"/>
      <c r="S67" s="55"/>
      <c r="T67" s="55"/>
      <c r="U67" s="55"/>
    </row>
    <row r="68" spans="2:21" ht="31.7" customHeight="1" x14ac:dyDescent="0.2">
      <c r="B68" s="47" t="s">
        <v>104</v>
      </c>
      <c r="C68" s="48" t="s">
        <v>97</v>
      </c>
      <c r="D68" s="49" t="s">
        <v>2</v>
      </c>
      <c r="E68" s="71" t="s">
        <v>110</v>
      </c>
      <c r="F68" s="71" t="s">
        <v>113</v>
      </c>
      <c r="G68" s="50" t="s">
        <v>105</v>
      </c>
      <c r="H68" s="72"/>
      <c r="I68" s="52">
        <v>1556100</v>
      </c>
      <c r="J68" s="52">
        <v>340994.49</v>
      </c>
      <c r="K68" s="53">
        <f t="shared" si="2"/>
        <v>1215105.51</v>
      </c>
      <c r="L68" s="73"/>
      <c r="M68" s="55" t="str">
        <f t="shared" si="3"/>
        <v>44001049320001000129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 x14ac:dyDescent="0.2">
      <c r="B69" s="47" t="s">
        <v>106</v>
      </c>
      <c r="C69" s="48" t="s">
        <v>97</v>
      </c>
      <c r="D69" s="49" t="s">
        <v>2</v>
      </c>
      <c r="E69" s="71" t="s">
        <v>110</v>
      </c>
      <c r="F69" s="71" t="s">
        <v>113</v>
      </c>
      <c r="G69" s="50" t="s">
        <v>109</v>
      </c>
      <c r="H69" s="72"/>
      <c r="I69" s="52">
        <v>954840</v>
      </c>
      <c r="J69" s="52">
        <v>486723.22</v>
      </c>
      <c r="K69" s="53">
        <f t="shared" si="2"/>
        <v>468116.78</v>
      </c>
      <c r="L69" s="73"/>
      <c r="M69" s="55" t="str">
        <f t="shared" si="3"/>
        <v>44001049320001000244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 x14ac:dyDescent="0.2">
      <c r="B70" s="47" t="s">
        <v>114</v>
      </c>
      <c r="C70" s="48" t="s">
        <v>97</v>
      </c>
      <c r="D70" s="49" t="s">
        <v>2</v>
      </c>
      <c r="E70" s="71" t="s">
        <v>110</v>
      </c>
      <c r="F70" s="71" t="s">
        <v>113</v>
      </c>
      <c r="G70" s="50" t="s">
        <v>115</v>
      </c>
      <c r="H70" s="72"/>
      <c r="I70" s="52">
        <v>1500000</v>
      </c>
      <c r="J70" s="52">
        <v>775501.18</v>
      </c>
      <c r="K70" s="53">
        <f t="shared" si="2"/>
        <v>724498.82</v>
      </c>
      <c r="L70" s="73"/>
      <c r="M70" s="55" t="str">
        <f t="shared" si="3"/>
        <v>44001049320001000247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116</v>
      </c>
      <c r="C71" s="48" t="s">
        <v>97</v>
      </c>
      <c r="D71" s="49" t="s">
        <v>2</v>
      </c>
      <c r="E71" s="71" t="s">
        <v>117</v>
      </c>
      <c r="F71" s="71" t="s">
        <v>118</v>
      </c>
      <c r="G71" s="50" t="s">
        <v>119</v>
      </c>
      <c r="H71" s="72"/>
      <c r="I71" s="52">
        <v>119000</v>
      </c>
      <c r="J71" s="52">
        <v>29750</v>
      </c>
      <c r="K71" s="53">
        <f t="shared" si="2"/>
        <v>89250</v>
      </c>
      <c r="L71" s="73"/>
      <c r="M71" s="55" t="str">
        <f t="shared" si="3"/>
        <v>44001068810063230540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120</v>
      </c>
      <c r="C72" s="48" t="s">
        <v>97</v>
      </c>
      <c r="D72" s="49" t="s">
        <v>2</v>
      </c>
      <c r="E72" s="71" t="s">
        <v>121</v>
      </c>
      <c r="F72" s="71" t="s">
        <v>122</v>
      </c>
      <c r="G72" s="50" t="s">
        <v>123</v>
      </c>
      <c r="H72" s="72"/>
      <c r="I72" s="52">
        <v>10000</v>
      </c>
      <c r="J72" s="52">
        <v>0</v>
      </c>
      <c r="K72" s="53">
        <f t="shared" si="2"/>
        <v>10000</v>
      </c>
      <c r="L72" s="73"/>
      <c r="M72" s="55" t="str">
        <f t="shared" si="3"/>
        <v>44001119590021020870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106</v>
      </c>
      <c r="C73" s="48" t="s">
        <v>97</v>
      </c>
      <c r="D73" s="49" t="s">
        <v>2</v>
      </c>
      <c r="E73" s="71" t="s">
        <v>124</v>
      </c>
      <c r="F73" s="71" t="s">
        <v>125</v>
      </c>
      <c r="G73" s="50" t="s">
        <v>109</v>
      </c>
      <c r="H73" s="72"/>
      <c r="I73" s="52">
        <v>96000</v>
      </c>
      <c r="J73" s="52">
        <v>56694</v>
      </c>
      <c r="K73" s="53">
        <f t="shared" si="2"/>
        <v>39306</v>
      </c>
      <c r="L73" s="73"/>
      <c r="M73" s="55" t="str">
        <f t="shared" si="3"/>
        <v>44001130100199990244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 x14ac:dyDescent="0.2">
      <c r="B74" s="47" t="s">
        <v>106</v>
      </c>
      <c r="C74" s="48" t="s">
        <v>97</v>
      </c>
      <c r="D74" s="49" t="s">
        <v>2</v>
      </c>
      <c r="E74" s="71" t="s">
        <v>124</v>
      </c>
      <c r="F74" s="71" t="s">
        <v>126</v>
      </c>
      <c r="G74" s="50" t="s">
        <v>109</v>
      </c>
      <c r="H74" s="72"/>
      <c r="I74" s="52">
        <v>33000</v>
      </c>
      <c r="J74" s="52">
        <v>12440</v>
      </c>
      <c r="K74" s="53">
        <f t="shared" si="2"/>
        <v>20560</v>
      </c>
      <c r="L74" s="73"/>
      <c r="M74" s="55" t="str">
        <f t="shared" si="3"/>
        <v>44001130100299990244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106</v>
      </c>
      <c r="C75" s="48" t="s">
        <v>97</v>
      </c>
      <c r="D75" s="49" t="s">
        <v>2</v>
      </c>
      <c r="E75" s="71" t="s">
        <v>124</v>
      </c>
      <c r="F75" s="71" t="s">
        <v>127</v>
      </c>
      <c r="G75" s="50" t="s">
        <v>109</v>
      </c>
      <c r="H75" s="72"/>
      <c r="I75" s="52">
        <v>40000</v>
      </c>
      <c r="J75" s="52">
        <v>2500</v>
      </c>
      <c r="K75" s="53">
        <f t="shared" si="2"/>
        <v>37500</v>
      </c>
      <c r="L75" s="73"/>
      <c r="M75" s="55" t="str">
        <f t="shared" si="3"/>
        <v>44001130200299990244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106</v>
      </c>
      <c r="C76" s="48" t="s">
        <v>97</v>
      </c>
      <c r="D76" s="49" t="s">
        <v>2</v>
      </c>
      <c r="E76" s="71" t="s">
        <v>124</v>
      </c>
      <c r="F76" s="71" t="s">
        <v>128</v>
      </c>
      <c r="G76" s="50" t="s">
        <v>109</v>
      </c>
      <c r="H76" s="72"/>
      <c r="I76" s="52">
        <v>10000</v>
      </c>
      <c r="J76" s="52">
        <v>10000</v>
      </c>
      <c r="K76" s="53">
        <f t="shared" si="2"/>
        <v>0</v>
      </c>
      <c r="L76" s="73"/>
      <c r="M76" s="55" t="str">
        <f t="shared" si="3"/>
        <v>44001130900399990244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129</v>
      </c>
      <c r="C77" s="48" t="s">
        <v>97</v>
      </c>
      <c r="D77" s="49" t="s">
        <v>2</v>
      </c>
      <c r="E77" s="71" t="s">
        <v>124</v>
      </c>
      <c r="F77" s="71" t="s">
        <v>130</v>
      </c>
      <c r="G77" s="50" t="s">
        <v>131</v>
      </c>
      <c r="H77" s="72"/>
      <c r="I77" s="52">
        <v>226968</v>
      </c>
      <c r="J77" s="52">
        <v>0</v>
      </c>
      <c r="K77" s="53">
        <f t="shared" si="2"/>
        <v>226968</v>
      </c>
      <c r="L77" s="73"/>
      <c r="M77" s="55" t="str">
        <f t="shared" si="3"/>
        <v>44001138620082010360</v>
      </c>
      <c r="N77" s="55"/>
      <c r="O77" s="55"/>
      <c r="P77" s="55"/>
      <c r="Q77" s="55"/>
      <c r="R77" s="55"/>
      <c r="S77" s="55"/>
      <c r="T77" s="55"/>
      <c r="U77" s="55"/>
    </row>
    <row r="78" spans="2:21" ht="31.7" customHeight="1" x14ac:dyDescent="0.2">
      <c r="B78" s="47" t="s">
        <v>132</v>
      </c>
      <c r="C78" s="48" t="s">
        <v>97</v>
      </c>
      <c r="D78" s="49" t="s">
        <v>2</v>
      </c>
      <c r="E78" s="71" t="s">
        <v>124</v>
      </c>
      <c r="F78" s="71" t="s">
        <v>130</v>
      </c>
      <c r="G78" s="50" t="s">
        <v>133</v>
      </c>
      <c r="H78" s="72"/>
      <c r="I78" s="52">
        <v>5000</v>
      </c>
      <c r="J78" s="52">
        <v>2531</v>
      </c>
      <c r="K78" s="53">
        <f t="shared" si="2"/>
        <v>2469</v>
      </c>
      <c r="L78" s="73"/>
      <c r="M78" s="55" t="str">
        <f t="shared" si="3"/>
        <v>44001138620082010831</v>
      </c>
      <c r="N78" s="55"/>
      <c r="O78" s="55"/>
      <c r="P78" s="55"/>
      <c r="Q78" s="55"/>
      <c r="R78" s="55"/>
      <c r="S78" s="55"/>
      <c r="T78" s="55"/>
      <c r="U78" s="55"/>
    </row>
    <row r="79" spans="2:21" ht="21.4" customHeight="1" x14ac:dyDescent="0.2">
      <c r="B79" s="47" t="s">
        <v>134</v>
      </c>
      <c r="C79" s="48" t="s">
        <v>97</v>
      </c>
      <c r="D79" s="49" t="s">
        <v>2</v>
      </c>
      <c r="E79" s="71" t="s">
        <v>124</v>
      </c>
      <c r="F79" s="71" t="s">
        <v>130</v>
      </c>
      <c r="G79" s="50" t="s">
        <v>135</v>
      </c>
      <c r="H79" s="72"/>
      <c r="I79" s="52">
        <v>25000</v>
      </c>
      <c r="J79" s="52">
        <v>1045</v>
      </c>
      <c r="K79" s="53">
        <f t="shared" si="2"/>
        <v>23955</v>
      </c>
      <c r="L79" s="73"/>
      <c r="M79" s="55" t="str">
        <f t="shared" si="3"/>
        <v>44001138620082010851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136</v>
      </c>
      <c r="C80" s="48" t="s">
        <v>97</v>
      </c>
      <c r="D80" s="49" t="s">
        <v>2</v>
      </c>
      <c r="E80" s="71" t="s">
        <v>124</v>
      </c>
      <c r="F80" s="71" t="s">
        <v>130</v>
      </c>
      <c r="G80" s="50" t="s">
        <v>137</v>
      </c>
      <c r="H80" s="72"/>
      <c r="I80" s="52">
        <v>50000</v>
      </c>
      <c r="J80" s="52">
        <v>6240</v>
      </c>
      <c r="K80" s="53">
        <f t="shared" si="2"/>
        <v>43760</v>
      </c>
      <c r="L80" s="73"/>
      <c r="M80" s="55" t="str">
        <f t="shared" si="3"/>
        <v>44001138620082010852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138</v>
      </c>
      <c r="C81" s="48" t="s">
        <v>97</v>
      </c>
      <c r="D81" s="49" t="s">
        <v>2</v>
      </c>
      <c r="E81" s="71" t="s">
        <v>124</v>
      </c>
      <c r="F81" s="71" t="s">
        <v>130</v>
      </c>
      <c r="G81" s="50" t="s">
        <v>139</v>
      </c>
      <c r="H81" s="72"/>
      <c r="I81" s="52">
        <v>49570</v>
      </c>
      <c r="J81" s="52">
        <v>12580.79</v>
      </c>
      <c r="K81" s="53">
        <f t="shared" si="2"/>
        <v>36989.21</v>
      </c>
      <c r="L81" s="73"/>
      <c r="M81" s="55" t="str">
        <f t="shared" si="3"/>
        <v>44001138620082010853</v>
      </c>
      <c r="N81" s="55"/>
      <c r="O81" s="55"/>
      <c r="P81" s="55"/>
      <c r="Q81" s="55"/>
      <c r="R81" s="55"/>
      <c r="S81" s="55"/>
      <c r="T81" s="55"/>
      <c r="U81" s="55"/>
    </row>
    <row r="82" spans="2:21" ht="21.4" customHeight="1" x14ac:dyDescent="0.2">
      <c r="B82" s="47" t="s">
        <v>98</v>
      </c>
      <c r="C82" s="48" t="s">
        <v>97</v>
      </c>
      <c r="D82" s="49" t="s">
        <v>2</v>
      </c>
      <c r="E82" s="71" t="s">
        <v>140</v>
      </c>
      <c r="F82" s="71" t="s">
        <v>141</v>
      </c>
      <c r="G82" s="50" t="s">
        <v>101</v>
      </c>
      <c r="H82" s="72"/>
      <c r="I82" s="52">
        <v>240000</v>
      </c>
      <c r="J82" s="52">
        <v>57897.83</v>
      </c>
      <c r="K82" s="53">
        <f t="shared" si="2"/>
        <v>182102.16999999998</v>
      </c>
      <c r="L82" s="73"/>
      <c r="M82" s="55" t="str">
        <f t="shared" si="3"/>
        <v>44002039820051180121</v>
      </c>
      <c r="N82" s="55"/>
      <c r="O82" s="55"/>
      <c r="P82" s="55"/>
      <c r="Q82" s="55"/>
      <c r="R82" s="55"/>
      <c r="S82" s="55"/>
      <c r="T82" s="55"/>
      <c r="U82" s="55"/>
    </row>
    <row r="83" spans="2:21" ht="31.7" customHeight="1" x14ac:dyDescent="0.2">
      <c r="B83" s="47" t="s">
        <v>104</v>
      </c>
      <c r="C83" s="48" t="s">
        <v>97</v>
      </c>
      <c r="D83" s="49" t="s">
        <v>2</v>
      </c>
      <c r="E83" s="71" t="s">
        <v>140</v>
      </c>
      <c r="F83" s="71" t="s">
        <v>141</v>
      </c>
      <c r="G83" s="50" t="s">
        <v>105</v>
      </c>
      <c r="H83" s="72"/>
      <c r="I83" s="52">
        <v>72480</v>
      </c>
      <c r="J83" s="52">
        <v>15100</v>
      </c>
      <c r="K83" s="53">
        <f t="shared" si="2"/>
        <v>57380</v>
      </c>
      <c r="L83" s="73"/>
      <c r="M83" s="55" t="str">
        <f t="shared" si="3"/>
        <v>44002039820051180129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106</v>
      </c>
      <c r="C84" s="48" t="s">
        <v>97</v>
      </c>
      <c r="D84" s="49" t="s">
        <v>2</v>
      </c>
      <c r="E84" s="71" t="s">
        <v>140</v>
      </c>
      <c r="F84" s="71" t="s">
        <v>141</v>
      </c>
      <c r="G84" s="50" t="s">
        <v>109</v>
      </c>
      <c r="H84" s="72"/>
      <c r="I84" s="52">
        <v>32570</v>
      </c>
      <c r="J84" s="52">
        <v>0</v>
      </c>
      <c r="K84" s="53">
        <f t="shared" si="2"/>
        <v>32570</v>
      </c>
      <c r="L84" s="73"/>
      <c r="M84" s="55" t="str">
        <f t="shared" si="3"/>
        <v>44002039820051180244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106</v>
      </c>
      <c r="C85" s="48" t="s">
        <v>97</v>
      </c>
      <c r="D85" s="49" t="s">
        <v>2</v>
      </c>
      <c r="E85" s="71" t="s">
        <v>142</v>
      </c>
      <c r="F85" s="71" t="s">
        <v>143</v>
      </c>
      <c r="G85" s="50" t="s">
        <v>109</v>
      </c>
      <c r="H85" s="72"/>
      <c r="I85" s="52">
        <v>560200</v>
      </c>
      <c r="J85" s="52">
        <v>38331.9</v>
      </c>
      <c r="K85" s="53">
        <f t="shared" si="2"/>
        <v>521868.1</v>
      </c>
      <c r="L85" s="73"/>
      <c r="M85" s="55" t="str">
        <f t="shared" si="3"/>
        <v>44003100400199990244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106</v>
      </c>
      <c r="C86" s="48" t="s">
        <v>97</v>
      </c>
      <c r="D86" s="49" t="s">
        <v>2</v>
      </c>
      <c r="E86" s="71" t="s">
        <v>142</v>
      </c>
      <c r="F86" s="71" t="s">
        <v>144</v>
      </c>
      <c r="G86" s="50" t="s">
        <v>109</v>
      </c>
      <c r="H86" s="72"/>
      <c r="I86" s="52">
        <v>40000</v>
      </c>
      <c r="J86" s="52">
        <v>0</v>
      </c>
      <c r="K86" s="53">
        <f t="shared" si="2"/>
        <v>40000</v>
      </c>
      <c r="L86" s="73"/>
      <c r="M86" s="55" t="str">
        <f t="shared" si="3"/>
        <v>44003100400299990244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106</v>
      </c>
      <c r="C87" s="48" t="s">
        <v>97</v>
      </c>
      <c r="D87" s="49" t="s">
        <v>2</v>
      </c>
      <c r="E87" s="71" t="s">
        <v>145</v>
      </c>
      <c r="F87" s="71" t="s">
        <v>146</v>
      </c>
      <c r="G87" s="50" t="s">
        <v>109</v>
      </c>
      <c r="H87" s="72"/>
      <c r="I87" s="52">
        <v>816000</v>
      </c>
      <c r="J87" s="52">
        <v>0</v>
      </c>
      <c r="K87" s="53">
        <f t="shared" si="2"/>
        <v>816000</v>
      </c>
      <c r="L87" s="73"/>
      <c r="M87" s="55" t="str">
        <f t="shared" si="3"/>
        <v>44004090300171520244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106</v>
      </c>
      <c r="C88" s="48" t="s">
        <v>97</v>
      </c>
      <c r="D88" s="49" t="s">
        <v>2</v>
      </c>
      <c r="E88" s="71" t="s">
        <v>145</v>
      </c>
      <c r="F88" s="71" t="s">
        <v>147</v>
      </c>
      <c r="G88" s="50" t="s">
        <v>109</v>
      </c>
      <c r="H88" s="72"/>
      <c r="I88" s="52">
        <v>3174000</v>
      </c>
      <c r="J88" s="52">
        <v>1300616.93</v>
      </c>
      <c r="K88" s="53">
        <f t="shared" si="2"/>
        <v>1873383.07</v>
      </c>
      <c r="L88" s="73"/>
      <c r="M88" s="55" t="str">
        <f t="shared" si="3"/>
        <v>44004090300199990244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106</v>
      </c>
      <c r="C89" s="48" t="s">
        <v>97</v>
      </c>
      <c r="D89" s="49" t="s">
        <v>2</v>
      </c>
      <c r="E89" s="71" t="s">
        <v>145</v>
      </c>
      <c r="F89" s="71" t="s">
        <v>148</v>
      </c>
      <c r="G89" s="50" t="s">
        <v>109</v>
      </c>
      <c r="H89" s="72"/>
      <c r="I89" s="52">
        <v>42900</v>
      </c>
      <c r="J89" s="52">
        <v>0</v>
      </c>
      <c r="K89" s="53">
        <f t="shared" si="2"/>
        <v>42900</v>
      </c>
      <c r="L89" s="73"/>
      <c r="M89" s="55" t="str">
        <f t="shared" si="3"/>
        <v>440040903001S1520244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106</v>
      </c>
      <c r="C90" s="48" t="s">
        <v>97</v>
      </c>
      <c r="D90" s="49" t="s">
        <v>2</v>
      </c>
      <c r="E90" s="71" t="s">
        <v>149</v>
      </c>
      <c r="F90" s="71" t="s">
        <v>150</v>
      </c>
      <c r="G90" s="50" t="s">
        <v>109</v>
      </c>
      <c r="H90" s="72"/>
      <c r="I90" s="52">
        <v>128914.7</v>
      </c>
      <c r="J90" s="52">
        <v>37321.03</v>
      </c>
      <c r="K90" s="53">
        <f t="shared" ref="K90:K121" si="4">IF(IF(I90="",0,I90)=0,0,(IF(I90&gt;0,IF(J90&gt;I90,0,I90-J90),IF(J90&gt;I90,I90-J90,0))))</f>
        <v>91593.67</v>
      </c>
      <c r="L90" s="73"/>
      <c r="M90" s="55" t="str">
        <f t="shared" ref="M90:M117" si="5">IF(D90="","000",D90)&amp;IF(E90="","0000",E90)&amp;IF(F90="","0000000000",F90)&amp;IF(G90="","000",G90)&amp;H90</f>
        <v>44005018110099970244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106</v>
      </c>
      <c r="C91" s="48" t="s">
        <v>97</v>
      </c>
      <c r="D91" s="49" t="s">
        <v>2</v>
      </c>
      <c r="E91" s="71" t="s">
        <v>149</v>
      </c>
      <c r="F91" s="71" t="s">
        <v>151</v>
      </c>
      <c r="G91" s="50" t="s">
        <v>109</v>
      </c>
      <c r="H91" s="72"/>
      <c r="I91" s="52">
        <v>202000</v>
      </c>
      <c r="J91" s="52">
        <v>0</v>
      </c>
      <c r="K91" s="53">
        <f t="shared" si="4"/>
        <v>202000</v>
      </c>
      <c r="L91" s="73"/>
      <c r="M91" s="55" t="str">
        <f t="shared" si="5"/>
        <v>44005018110099990244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106</v>
      </c>
      <c r="C92" s="48" t="s">
        <v>97</v>
      </c>
      <c r="D92" s="49" t="s">
        <v>2</v>
      </c>
      <c r="E92" s="71" t="s">
        <v>152</v>
      </c>
      <c r="F92" s="71" t="s">
        <v>153</v>
      </c>
      <c r="G92" s="50" t="s">
        <v>109</v>
      </c>
      <c r="H92" s="72"/>
      <c r="I92" s="52">
        <v>247744</v>
      </c>
      <c r="J92" s="52">
        <v>0</v>
      </c>
      <c r="K92" s="53">
        <f t="shared" si="4"/>
        <v>247744</v>
      </c>
      <c r="L92" s="73"/>
      <c r="M92" s="55" t="str">
        <f t="shared" si="5"/>
        <v>44005021000521310244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106</v>
      </c>
      <c r="C93" s="48" t="s">
        <v>97</v>
      </c>
      <c r="D93" s="49" t="s">
        <v>2</v>
      </c>
      <c r="E93" s="71" t="s">
        <v>152</v>
      </c>
      <c r="F93" s="71" t="s">
        <v>154</v>
      </c>
      <c r="G93" s="50" t="s">
        <v>109</v>
      </c>
      <c r="H93" s="72"/>
      <c r="I93" s="52">
        <v>8685844.7899999991</v>
      </c>
      <c r="J93" s="52">
        <v>0</v>
      </c>
      <c r="K93" s="53">
        <f t="shared" si="4"/>
        <v>8685844.7899999991</v>
      </c>
      <c r="L93" s="73"/>
      <c r="M93" s="55" t="str">
        <f t="shared" si="5"/>
        <v>44005021000572370244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106</v>
      </c>
      <c r="C94" s="48" t="s">
        <v>97</v>
      </c>
      <c r="D94" s="49" t="s">
        <v>2</v>
      </c>
      <c r="E94" s="71" t="s">
        <v>152</v>
      </c>
      <c r="F94" s="71" t="s">
        <v>155</v>
      </c>
      <c r="G94" s="50" t="s">
        <v>109</v>
      </c>
      <c r="H94" s="72"/>
      <c r="I94" s="52">
        <v>755290.86</v>
      </c>
      <c r="J94" s="52">
        <v>0</v>
      </c>
      <c r="K94" s="53">
        <f t="shared" si="4"/>
        <v>755290.86</v>
      </c>
      <c r="L94" s="73"/>
      <c r="M94" s="55" t="str">
        <f t="shared" si="5"/>
        <v>440050210005S2370244</v>
      </c>
      <c r="N94" s="55"/>
      <c r="O94" s="55"/>
      <c r="P94" s="55"/>
      <c r="Q94" s="55"/>
      <c r="R94" s="55"/>
      <c r="S94" s="55"/>
      <c r="T94" s="55"/>
      <c r="U94" s="55"/>
    </row>
    <row r="95" spans="2:21" ht="41.65" customHeight="1" x14ac:dyDescent="0.2">
      <c r="B95" s="47" t="s">
        <v>156</v>
      </c>
      <c r="C95" s="48" t="s">
        <v>97</v>
      </c>
      <c r="D95" s="49" t="s">
        <v>2</v>
      </c>
      <c r="E95" s="71" t="s">
        <v>152</v>
      </c>
      <c r="F95" s="71" t="s">
        <v>157</v>
      </c>
      <c r="G95" s="50" t="s">
        <v>158</v>
      </c>
      <c r="H95" s="72"/>
      <c r="I95" s="52">
        <v>784700</v>
      </c>
      <c r="J95" s="52">
        <v>196175</v>
      </c>
      <c r="K95" s="53">
        <f t="shared" si="4"/>
        <v>588525</v>
      </c>
      <c r="L95" s="73"/>
      <c r="M95" s="55" t="str">
        <f t="shared" si="5"/>
        <v>44005028720081040811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106</v>
      </c>
      <c r="C96" s="48" t="s">
        <v>97</v>
      </c>
      <c r="D96" s="49" t="s">
        <v>2</v>
      </c>
      <c r="E96" s="71" t="s">
        <v>152</v>
      </c>
      <c r="F96" s="71" t="s">
        <v>159</v>
      </c>
      <c r="G96" s="50" t="s">
        <v>109</v>
      </c>
      <c r="H96" s="72"/>
      <c r="I96" s="52">
        <v>150000</v>
      </c>
      <c r="J96" s="52">
        <v>112242.7</v>
      </c>
      <c r="K96" s="53">
        <f t="shared" si="4"/>
        <v>37757.300000000003</v>
      </c>
      <c r="L96" s="73"/>
      <c r="M96" s="55" t="str">
        <f t="shared" si="5"/>
        <v>44005028730099990244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106</v>
      </c>
      <c r="C97" s="48" t="s">
        <v>97</v>
      </c>
      <c r="D97" s="49" t="s">
        <v>2</v>
      </c>
      <c r="E97" s="71" t="s">
        <v>160</v>
      </c>
      <c r="F97" s="71" t="s">
        <v>161</v>
      </c>
      <c r="G97" s="50" t="s">
        <v>109</v>
      </c>
      <c r="H97" s="72"/>
      <c r="I97" s="52">
        <v>30000</v>
      </c>
      <c r="J97" s="52">
        <v>0</v>
      </c>
      <c r="K97" s="53">
        <f t="shared" si="4"/>
        <v>30000</v>
      </c>
      <c r="L97" s="73"/>
      <c r="M97" s="55" t="str">
        <f t="shared" si="5"/>
        <v>44005030500299990244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106</v>
      </c>
      <c r="C98" s="48" t="s">
        <v>97</v>
      </c>
      <c r="D98" s="49" t="s">
        <v>2</v>
      </c>
      <c r="E98" s="71" t="s">
        <v>160</v>
      </c>
      <c r="F98" s="71" t="s">
        <v>162</v>
      </c>
      <c r="G98" s="50" t="s">
        <v>109</v>
      </c>
      <c r="H98" s="72"/>
      <c r="I98" s="52">
        <v>50000</v>
      </c>
      <c r="J98" s="52">
        <v>49784.57</v>
      </c>
      <c r="K98" s="53">
        <f t="shared" si="4"/>
        <v>215.43000000000029</v>
      </c>
      <c r="L98" s="73"/>
      <c r="M98" s="55" t="str">
        <f t="shared" si="5"/>
        <v>44005031000299990244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106</v>
      </c>
      <c r="C99" s="48" t="s">
        <v>97</v>
      </c>
      <c r="D99" s="49" t="s">
        <v>2</v>
      </c>
      <c r="E99" s="71" t="s">
        <v>160</v>
      </c>
      <c r="F99" s="71" t="s">
        <v>163</v>
      </c>
      <c r="G99" s="50" t="s">
        <v>109</v>
      </c>
      <c r="H99" s="72"/>
      <c r="I99" s="52">
        <v>31000</v>
      </c>
      <c r="J99" s="52">
        <v>0</v>
      </c>
      <c r="K99" s="53">
        <f t="shared" si="4"/>
        <v>31000</v>
      </c>
      <c r="L99" s="73"/>
      <c r="M99" s="55" t="str">
        <f t="shared" si="5"/>
        <v>44005031000525430244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106</v>
      </c>
      <c r="C100" s="48" t="s">
        <v>97</v>
      </c>
      <c r="D100" s="49" t="s">
        <v>2</v>
      </c>
      <c r="E100" s="71" t="s">
        <v>160</v>
      </c>
      <c r="F100" s="71" t="s">
        <v>164</v>
      </c>
      <c r="G100" s="50" t="s">
        <v>109</v>
      </c>
      <c r="H100" s="72"/>
      <c r="I100" s="52">
        <v>500000</v>
      </c>
      <c r="J100" s="52">
        <v>0</v>
      </c>
      <c r="K100" s="53">
        <f t="shared" si="4"/>
        <v>500000</v>
      </c>
      <c r="L100" s="73"/>
      <c r="M100" s="55" t="str">
        <f t="shared" si="5"/>
        <v>44005031000575260244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106</v>
      </c>
      <c r="C101" s="48" t="s">
        <v>97</v>
      </c>
      <c r="D101" s="49" t="s">
        <v>2</v>
      </c>
      <c r="E101" s="71" t="s">
        <v>160</v>
      </c>
      <c r="F101" s="71" t="s">
        <v>165</v>
      </c>
      <c r="G101" s="50" t="s">
        <v>109</v>
      </c>
      <c r="H101" s="72"/>
      <c r="I101" s="52">
        <v>1000000</v>
      </c>
      <c r="J101" s="52">
        <v>0</v>
      </c>
      <c r="K101" s="53">
        <f t="shared" si="4"/>
        <v>1000000</v>
      </c>
      <c r="L101" s="73"/>
      <c r="M101" s="55" t="str">
        <f t="shared" si="5"/>
        <v>44005031000576100244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106</v>
      </c>
      <c r="C102" s="48" t="s">
        <v>97</v>
      </c>
      <c r="D102" s="49" t="s">
        <v>2</v>
      </c>
      <c r="E102" s="71" t="s">
        <v>160</v>
      </c>
      <c r="F102" s="71" t="s">
        <v>166</v>
      </c>
      <c r="G102" s="50" t="s">
        <v>109</v>
      </c>
      <c r="H102" s="72"/>
      <c r="I102" s="52">
        <v>1543000</v>
      </c>
      <c r="J102" s="52">
        <v>498522.9</v>
      </c>
      <c r="K102" s="53">
        <f t="shared" si="4"/>
        <v>1044477.1</v>
      </c>
      <c r="L102" s="73"/>
      <c r="M102" s="55" t="str">
        <f t="shared" si="5"/>
        <v>44005031000599990244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106</v>
      </c>
      <c r="C103" s="48" t="s">
        <v>97</v>
      </c>
      <c r="D103" s="49" t="s">
        <v>2</v>
      </c>
      <c r="E103" s="71" t="s">
        <v>160</v>
      </c>
      <c r="F103" s="71" t="s">
        <v>167</v>
      </c>
      <c r="G103" s="50" t="s">
        <v>109</v>
      </c>
      <c r="H103" s="72"/>
      <c r="I103" s="52">
        <v>250000</v>
      </c>
      <c r="J103" s="52">
        <v>0</v>
      </c>
      <c r="K103" s="53">
        <f t="shared" si="4"/>
        <v>250000</v>
      </c>
      <c r="L103" s="73"/>
      <c r="M103" s="55" t="str">
        <f t="shared" si="5"/>
        <v>440050310005S5260244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106</v>
      </c>
      <c r="C104" s="48" t="s">
        <v>97</v>
      </c>
      <c r="D104" s="49" t="s">
        <v>2</v>
      </c>
      <c r="E104" s="71" t="s">
        <v>160</v>
      </c>
      <c r="F104" s="71" t="s">
        <v>168</v>
      </c>
      <c r="G104" s="50" t="s">
        <v>109</v>
      </c>
      <c r="H104" s="72"/>
      <c r="I104" s="52">
        <v>1050000</v>
      </c>
      <c r="J104" s="52">
        <v>0</v>
      </c>
      <c r="K104" s="53">
        <f t="shared" si="4"/>
        <v>1050000</v>
      </c>
      <c r="L104" s="73"/>
      <c r="M104" s="55" t="str">
        <f t="shared" si="5"/>
        <v>440050310005S6100244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15" customHeight="1" x14ac:dyDescent="0.2">
      <c r="B105" s="47" t="s">
        <v>106</v>
      </c>
      <c r="C105" s="48" t="s">
        <v>97</v>
      </c>
      <c r="D105" s="49" t="s">
        <v>2</v>
      </c>
      <c r="E105" s="71" t="s">
        <v>160</v>
      </c>
      <c r="F105" s="71" t="s">
        <v>169</v>
      </c>
      <c r="G105" s="50" t="s">
        <v>109</v>
      </c>
      <c r="H105" s="72"/>
      <c r="I105" s="52">
        <v>130000</v>
      </c>
      <c r="J105" s="52">
        <v>0</v>
      </c>
      <c r="K105" s="53">
        <f t="shared" si="4"/>
        <v>130000</v>
      </c>
      <c r="L105" s="73"/>
      <c r="M105" s="55" t="str">
        <f t="shared" si="5"/>
        <v>44005031000699990244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106</v>
      </c>
      <c r="C106" s="48" t="s">
        <v>97</v>
      </c>
      <c r="D106" s="49" t="s">
        <v>2</v>
      </c>
      <c r="E106" s="71" t="s">
        <v>160</v>
      </c>
      <c r="F106" s="71" t="s">
        <v>170</v>
      </c>
      <c r="G106" s="50" t="s">
        <v>109</v>
      </c>
      <c r="H106" s="72"/>
      <c r="I106" s="52">
        <v>50000</v>
      </c>
      <c r="J106" s="52">
        <v>0</v>
      </c>
      <c r="K106" s="53">
        <f t="shared" si="4"/>
        <v>50000</v>
      </c>
      <c r="L106" s="73"/>
      <c r="M106" s="55" t="str">
        <f t="shared" si="5"/>
        <v>44005031000799990244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106</v>
      </c>
      <c r="C107" s="48" t="s">
        <v>97</v>
      </c>
      <c r="D107" s="49" t="s">
        <v>2</v>
      </c>
      <c r="E107" s="71" t="s">
        <v>160</v>
      </c>
      <c r="F107" s="71" t="s">
        <v>171</v>
      </c>
      <c r="G107" s="50" t="s">
        <v>109</v>
      </c>
      <c r="H107" s="72"/>
      <c r="I107" s="52">
        <v>375000</v>
      </c>
      <c r="J107" s="52">
        <v>0</v>
      </c>
      <c r="K107" s="53">
        <f t="shared" si="4"/>
        <v>375000</v>
      </c>
      <c r="L107" s="73"/>
      <c r="M107" s="55" t="str">
        <f t="shared" si="5"/>
        <v>440050310008S2090244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106</v>
      </c>
      <c r="C108" s="48" t="s">
        <v>97</v>
      </c>
      <c r="D108" s="49" t="s">
        <v>2</v>
      </c>
      <c r="E108" s="71" t="s">
        <v>160</v>
      </c>
      <c r="F108" s="71" t="s">
        <v>172</v>
      </c>
      <c r="G108" s="50" t="s">
        <v>109</v>
      </c>
      <c r="H108" s="72"/>
      <c r="I108" s="52">
        <v>1077000</v>
      </c>
      <c r="J108" s="52">
        <v>0</v>
      </c>
      <c r="K108" s="53">
        <f t="shared" si="4"/>
        <v>1077000</v>
      </c>
      <c r="L108" s="73"/>
      <c r="M108" s="55" t="str">
        <f t="shared" si="5"/>
        <v>440050310009L2990244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106</v>
      </c>
      <c r="C109" s="48" t="s">
        <v>97</v>
      </c>
      <c r="D109" s="49" t="s">
        <v>2</v>
      </c>
      <c r="E109" s="71" t="s">
        <v>160</v>
      </c>
      <c r="F109" s="71" t="s">
        <v>173</v>
      </c>
      <c r="G109" s="50" t="s">
        <v>109</v>
      </c>
      <c r="H109" s="72"/>
      <c r="I109" s="52">
        <v>2189346.1</v>
      </c>
      <c r="J109" s="52">
        <v>387775.7</v>
      </c>
      <c r="K109" s="53">
        <f t="shared" si="4"/>
        <v>1801570.4000000001</v>
      </c>
      <c r="L109" s="73"/>
      <c r="M109" s="55" t="str">
        <f t="shared" si="5"/>
        <v>44005038310099990244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114</v>
      </c>
      <c r="C110" s="48" t="s">
        <v>97</v>
      </c>
      <c r="D110" s="49" t="s">
        <v>2</v>
      </c>
      <c r="E110" s="71" t="s">
        <v>160</v>
      </c>
      <c r="F110" s="71" t="s">
        <v>173</v>
      </c>
      <c r="G110" s="50" t="s">
        <v>115</v>
      </c>
      <c r="H110" s="72"/>
      <c r="I110" s="52">
        <v>2650000</v>
      </c>
      <c r="J110" s="52">
        <v>525905.31999999995</v>
      </c>
      <c r="K110" s="53">
        <f t="shared" si="4"/>
        <v>2124094.6800000002</v>
      </c>
      <c r="L110" s="73"/>
      <c r="M110" s="55" t="str">
        <f t="shared" si="5"/>
        <v>44005038310099990247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106</v>
      </c>
      <c r="C111" s="48" t="s">
        <v>97</v>
      </c>
      <c r="D111" s="49" t="s">
        <v>2</v>
      </c>
      <c r="E111" s="71" t="s">
        <v>174</v>
      </c>
      <c r="F111" s="71" t="s">
        <v>175</v>
      </c>
      <c r="G111" s="50" t="s">
        <v>109</v>
      </c>
      <c r="H111" s="72"/>
      <c r="I111" s="52">
        <v>15000</v>
      </c>
      <c r="J111" s="52">
        <v>0</v>
      </c>
      <c r="K111" s="53">
        <f t="shared" si="4"/>
        <v>15000</v>
      </c>
      <c r="L111" s="73"/>
      <c r="M111" s="55" t="str">
        <f t="shared" si="5"/>
        <v>44007071100199990244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106</v>
      </c>
      <c r="C112" s="48" t="s">
        <v>97</v>
      </c>
      <c r="D112" s="49" t="s">
        <v>2</v>
      </c>
      <c r="E112" s="71" t="s">
        <v>174</v>
      </c>
      <c r="F112" s="71" t="s">
        <v>176</v>
      </c>
      <c r="G112" s="50" t="s">
        <v>109</v>
      </c>
      <c r="H112" s="72"/>
      <c r="I112" s="52">
        <v>15000</v>
      </c>
      <c r="J112" s="52">
        <v>0</v>
      </c>
      <c r="K112" s="53">
        <f t="shared" si="4"/>
        <v>15000</v>
      </c>
      <c r="L112" s="73"/>
      <c r="M112" s="55" t="str">
        <f t="shared" si="5"/>
        <v>44007071100299990244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106</v>
      </c>
      <c r="C113" s="48" t="s">
        <v>97</v>
      </c>
      <c r="D113" s="49" t="s">
        <v>2</v>
      </c>
      <c r="E113" s="71" t="s">
        <v>174</v>
      </c>
      <c r="F113" s="71" t="s">
        <v>177</v>
      </c>
      <c r="G113" s="50" t="s">
        <v>109</v>
      </c>
      <c r="H113" s="72"/>
      <c r="I113" s="52">
        <v>3800</v>
      </c>
      <c r="J113" s="52"/>
      <c r="K113" s="53">
        <f t="shared" si="4"/>
        <v>3800</v>
      </c>
      <c r="L113" s="73"/>
      <c r="M113" s="55" t="str">
        <f t="shared" si="5"/>
        <v>44007078410099990244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106</v>
      </c>
      <c r="C114" s="48" t="s">
        <v>97</v>
      </c>
      <c r="D114" s="49" t="s">
        <v>2</v>
      </c>
      <c r="E114" s="71" t="s">
        <v>178</v>
      </c>
      <c r="F114" s="71" t="s">
        <v>179</v>
      </c>
      <c r="G114" s="50" t="s">
        <v>109</v>
      </c>
      <c r="H114" s="72"/>
      <c r="I114" s="52">
        <v>13560</v>
      </c>
      <c r="J114" s="52">
        <v>13560</v>
      </c>
      <c r="K114" s="53">
        <f t="shared" si="4"/>
        <v>0</v>
      </c>
      <c r="L114" s="73"/>
      <c r="M114" s="55" t="str">
        <f t="shared" si="5"/>
        <v>44007090700299990244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106</v>
      </c>
      <c r="C115" s="48" t="s">
        <v>97</v>
      </c>
      <c r="D115" s="49" t="s">
        <v>2</v>
      </c>
      <c r="E115" s="71" t="s">
        <v>180</v>
      </c>
      <c r="F115" s="71" t="s">
        <v>181</v>
      </c>
      <c r="G115" s="50" t="s">
        <v>109</v>
      </c>
      <c r="H115" s="72"/>
      <c r="I115" s="52">
        <v>23000</v>
      </c>
      <c r="J115" s="52">
        <v>22099.06</v>
      </c>
      <c r="K115" s="53">
        <f t="shared" si="4"/>
        <v>900.93999999999869</v>
      </c>
      <c r="L115" s="73"/>
      <c r="M115" s="55" t="str">
        <f t="shared" si="5"/>
        <v>44008018510099990244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182</v>
      </c>
      <c r="C116" s="48" t="s">
        <v>97</v>
      </c>
      <c r="D116" s="49" t="s">
        <v>2</v>
      </c>
      <c r="E116" s="71" t="s">
        <v>183</v>
      </c>
      <c r="F116" s="71" t="s">
        <v>184</v>
      </c>
      <c r="G116" s="50" t="s">
        <v>185</v>
      </c>
      <c r="H116" s="72"/>
      <c r="I116" s="52">
        <v>444400</v>
      </c>
      <c r="J116" s="52">
        <v>72549</v>
      </c>
      <c r="K116" s="53">
        <f t="shared" si="4"/>
        <v>371851</v>
      </c>
      <c r="L116" s="73"/>
      <c r="M116" s="55" t="str">
        <f t="shared" si="5"/>
        <v>44010019610061010312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106</v>
      </c>
      <c r="C117" s="48" t="s">
        <v>97</v>
      </c>
      <c r="D117" s="49" t="s">
        <v>2</v>
      </c>
      <c r="E117" s="71" t="s">
        <v>186</v>
      </c>
      <c r="F117" s="71" t="s">
        <v>187</v>
      </c>
      <c r="G117" s="50" t="s">
        <v>109</v>
      </c>
      <c r="H117" s="72"/>
      <c r="I117" s="52">
        <v>12600</v>
      </c>
      <c r="J117" s="52">
        <v>11856.89</v>
      </c>
      <c r="K117" s="53">
        <f t="shared" si="4"/>
        <v>743.11000000000058</v>
      </c>
      <c r="L117" s="73"/>
      <c r="M117" s="55" t="str">
        <f t="shared" si="5"/>
        <v>44011010800299990244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0.75" customHeight="1" x14ac:dyDescent="0.2">
      <c r="B118" s="74"/>
      <c r="C118" s="75"/>
      <c r="D118" s="58"/>
      <c r="E118" s="60"/>
      <c r="F118" s="60"/>
      <c r="G118" s="60"/>
      <c r="H118" s="59"/>
      <c r="I118" s="61"/>
      <c r="J118" s="61"/>
      <c r="K118" s="62"/>
      <c r="L118" s="63"/>
    </row>
    <row r="119" spans="2:21" ht="13.5" customHeight="1" x14ac:dyDescent="0.2">
      <c r="B119" s="76"/>
      <c r="C119" s="77"/>
      <c r="D119" s="78"/>
      <c r="E119" s="78"/>
      <c r="F119" s="78"/>
      <c r="G119" s="78"/>
      <c r="H119" s="78"/>
      <c r="I119" s="79"/>
      <c r="J119" s="79"/>
      <c r="K119" s="79"/>
      <c r="L119" s="80"/>
    </row>
    <row r="120" spans="2:21" ht="28.5" customHeight="1" x14ac:dyDescent="0.2">
      <c r="B120" s="81" t="s">
        <v>188</v>
      </c>
      <c r="C120" s="82">
        <v>450</v>
      </c>
      <c r="D120" s="151" t="s">
        <v>36</v>
      </c>
      <c r="E120" s="152"/>
      <c r="F120" s="153"/>
      <c r="G120" s="154"/>
      <c r="H120" s="83"/>
      <c r="I120" s="84">
        <f>0-I128</f>
        <v>-1877000</v>
      </c>
      <c r="J120" s="84">
        <f>J16-J56</f>
        <v>929577.83999999985</v>
      </c>
      <c r="K120" s="85" t="s">
        <v>36</v>
      </c>
      <c r="L120" s="41"/>
    </row>
    <row r="121" spans="2:21" ht="15" customHeight="1" x14ac:dyDescent="0.2">
      <c r="B121" s="86"/>
      <c r="C121" s="87"/>
      <c r="D121" s="66"/>
      <c r="E121" s="66"/>
      <c r="F121" s="66"/>
      <c r="G121" s="66"/>
      <c r="H121" s="66"/>
      <c r="I121" s="66"/>
      <c r="J121" s="66"/>
      <c r="K121" s="66"/>
    </row>
    <row r="122" spans="2:21" ht="15" customHeight="1" x14ac:dyDescent="0.25">
      <c r="B122" s="134" t="s">
        <v>189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68"/>
    </row>
    <row r="123" spans="2:21" ht="15" customHeight="1" x14ac:dyDescent="0.2">
      <c r="B123" s="27"/>
      <c r="C123" s="88"/>
      <c r="D123" s="1"/>
      <c r="E123" s="1"/>
      <c r="F123" s="1"/>
      <c r="G123" s="1"/>
      <c r="H123" s="1"/>
      <c r="I123" s="28"/>
      <c r="J123" s="28"/>
      <c r="K123" s="69" t="s">
        <v>190</v>
      </c>
      <c r="L123" s="70"/>
    </row>
    <row r="124" spans="2:21" ht="17.100000000000001" customHeight="1" x14ac:dyDescent="0.2">
      <c r="B124" s="136" t="s">
        <v>25</v>
      </c>
      <c r="C124" s="139" t="s">
        <v>26</v>
      </c>
      <c r="D124" s="139" t="s">
        <v>191</v>
      </c>
      <c r="E124" s="146"/>
      <c r="F124" s="147"/>
      <c r="G124" s="136"/>
      <c r="H124" s="139"/>
      <c r="I124" s="139" t="s">
        <v>28</v>
      </c>
      <c r="J124" s="139" t="s">
        <v>29</v>
      </c>
      <c r="K124" s="146" t="s">
        <v>30</v>
      </c>
      <c r="L124" s="29"/>
    </row>
    <row r="125" spans="2:21" ht="17.100000000000001" customHeight="1" x14ac:dyDescent="0.2">
      <c r="B125" s="136"/>
      <c r="C125" s="139"/>
      <c r="D125" s="148"/>
      <c r="E125" s="149"/>
      <c r="F125" s="149"/>
      <c r="G125" s="149"/>
      <c r="H125" s="148"/>
      <c r="I125" s="139"/>
      <c r="J125" s="139"/>
      <c r="K125" s="146"/>
      <c r="L125" s="29"/>
    </row>
    <row r="126" spans="2:21" ht="17.100000000000001" customHeight="1" x14ac:dyDescent="0.2">
      <c r="B126" s="136"/>
      <c r="C126" s="139"/>
      <c r="D126" s="150"/>
      <c r="E126" s="149"/>
      <c r="F126" s="149"/>
      <c r="G126" s="149"/>
      <c r="H126" s="150"/>
      <c r="I126" s="139"/>
      <c r="J126" s="139"/>
      <c r="K126" s="146"/>
      <c r="L126" s="29"/>
    </row>
    <row r="127" spans="2:21" ht="13.5" customHeight="1" x14ac:dyDescent="0.2">
      <c r="B127" s="30">
        <v>1</v>
      </c>
      <c r="C127" s="31">
        <v>2</v>
      </c>
      <c r="D127" s="155">
        <v>3</v>
      </c>
      <c r="E127" s="156"/>
      <c r="F127" s="157"/>
      <c r="G127" s="158"/>
      <c r="H127" s="32"/>
      <c r="I127" s="33" t="s">
        <v>31</v>
      </c>
      <c r="J127" s="33" t="s">
        <v>32</v>
      </c>
      <c r="K127" s="34" t="s">
        <v>33</v>
      </c>
      <c r="L127" s="35"/>
    </row>
    <row r="128" spans="2:21" ht="12.75" customHeight="1" x14ac:dyDescent="0.2">
      <c r="B128" s="36" t="s">
        <v>192</v>
      </c>
      <c r="C128" s="37" t="s">
        <v>8</v>
      </c>
      <c r="D128" s="159" t="s">
        <v>36</v>
      </c>
      <c r="E128" s="160"/>
      <c r="F128" s="161"/>
      <c r="G128" s="162"/>
      <c r="H128" s="38"/>
      <c r="I128" s="89">
        <f>I130+I134+I138</f>
        <v>1877000</v>
      </c>
      <c r="J128" s="89">
        <f>J130+J134+J138</f>
        <v>-929577.84</v>
      </c>
      <c r="K128" s="90">
        <f>K130+K134+K138</f>
        <v>2806577.84</v>
      </c>
      <c r="L128" s="41"/>
    </row>
    <row r="129" spans="2:21" ht="12.75" customHeight="1" x14ac:dyDescent="0.2">
      <c r="B129" s="42" t="s">
        <v>37</v>
      </c>
      <c r="C129" s="91"/>
      <c r="D129" s="163"/>
      <c r="E129" s="164"/>
      <c r="F129" s="165"/>
      <c r="G129" s="166"/>
      <c r="H129" s="92"/>
      <c r="I129" s="93"/>
      <c r="J129" s="93"/>
      <c r="K129" s="94"/>
      <c r="L129" s="41"/>
    </row>
    <row r="130" spans="2:21" ht="12.75" customHeight="1" x14ac:dyDescent="0.2">
      <c r="B130" s="42" t="s">
        <v>193</v>
      </c>
      <c r="C130" s="95" t="s">
        <v>194</v>
      </c>
      <c r="D130" s="167" t="s">
        <v>36</v>
      </c>
      <c r="E130" s="168"/>
      <c r="F130" s="169"/>
      <c r="G130" s="170"/>
      <c r="H130" s="96"/>
      <c r="I130" s="97">
        <v>0</v>
      </c>
      <c r="J130" s="97">
        <v>0</v>
      </c>
      <c r="K130" s="98">
        <v>0</v>
      </c>
      <c r="L130" s="41"/>
    </row>
    <row r="131" spans="2:21" ht="12.75" customHeight="1" x14ac:dyDescent="0.2">
      <c r="B131" s="42" t="s">
        <v>195</v>
      </c>
      <c r="C131" s="43"/>
      <c r="D131" s="171"/>
      <c r="E131" s="172"/>
      <c r="F131" s="173"/>
      <c r="G131" s="174"/>
      <c r="H131" s="99"/>
      <c r="I131" s="100"/>
      <c r="J131" s="100"/>
      <c r="K131" s="101"/>
      <c r="L131" s="41"/>
    </row>
    <row r="132" spans="2:21" ht="15" customHeight="1" x14ac:dyDescent="0.2">
      <c r="B132" s="102"/>
      <c r="C132" s="103" t="s">
        <v>194</v>
      </c>
      <c r="D132" s="104"/>
      <c r="E132" s="187"/>
      <c r="F132" s="188"/>
      <c r="G132" s="189"/>
      <c r="H132" s="105"/>
      <c r="I132" s="106"/>
      <c r="J132" s="106"/>
      <c r="K132" s="107">
        <f>IF(IF(I132="",0,I132)=0,0,(IF(I132&gt;0,IF(J132&gt;I132,0,I132-J132),IF(J132&gt;I132,I132-J132,0))))</f>
        <v>0</v>
      </c>
      <c r="L132" s="108"/>
      <c r="M132" s="109" t="str">
        <f>IF(D132="","000",D132)&amp;IF(E132="","00000000000000000",E132)</f>
        <v>00000000000000000000</v>
      </c>
      <c r="N132" s="109"/>
      <c r="O132" s="109"/>
      <c r="P132" s="109"/>
      <c r="Q132" s="109"/>
      <c r="R132" s="109"/>
      <c r="S132" s="109"/>
      <c r="T132" s="109"/>
      <c r="U132" s="109"/>
    </row>
    <row r="133" spans="2:21" ht="6" hidden="1" customHeight="1" x14ac:dyDescent="0.2">
      <c r="B133" s="56"/>
      <c r="C133" s="110"/>
      <c r="D133" s="111"/>
      <c r="E133" s="190"/>
      <c r="F133" s="191"/>
      <c r="G133" s="192"/>
      <c r="H133" s="193"/>
      <c r="I133" s="112"/>
      <c r="J133" s="112"/>
      <c r="K133" s="113"/>
      <c r="L133" s="114"/>
    </row>
    <row r="134" spans="2:21" ht="12.75" customHeight="1" x14ac:dyDescent="0.2">
      <c r="B134" s="42" t="s">
        <v>196</v>
      </c>
      <c r="C134" s="43" t="s">
        <v>197</v>
      </c>
      <c r="D134" s="175" t="s">
        <v>36</v>
      </c>
      <c r="E134" s="176"/>
      <c r="F134" s="177"/>
      <c r="G134" s="178"/>
      <c r="H134" s="99"/>
      <c r="I134" s="115">
        <v>0</v>
      </c>
      <c r="J134" s="115">
        <v>0</v>
      </c>
      <c r="K134" s="116">
        <v>0</v>
      </c>
      <c r="L134" s="41"/>
    </row>
    <row r="135" spans="2:21" ht="12.75" customHeight="1" x14ac:dyDescent="0.2">
      <c r="B135" s="42" t="s">
        <v>195</v>
      </c>
      <c r="C135" s="43"/>
      <c r="D135" s="171"/>
      <c r="E135" s="172"/>
      <c r="F135" s="173"/>
      <c r="G135" s="174"/>
      <c r="H135" s="99"/>
      <c r="I135" s="100"/>
      <c r="J135" s="100"/>
      <c r="K135" s="101"/>
      <c r="L135" s="41"/>
    </row>
    <row r="136" spans="2:21" ht="15" customHeight="1" x14ac:dyDescent="0.2">
      <c r="B136" s="102"/>
      <c r="C136" s="103" t="s">
        <v>197</v>
      </c>
      <c r="D136" s="104"/>
      <c r="E136" s="187"/>
      <c r="F136" s="188"/>
      <c r="G136" s="189"/>
      <c r="H136" s="105"/>
      <c r="I136" s="106"/>
      <c r="J136" s="106"/>
      <c r="K136" s="107">
        <f>IF(IF(I136="",0,I136)=0,0,(IF(I136&gt;0,IF(J136&gt;I136,0,I136-J136),IF(J136&gt;I136,I136-J136,0))))</f>
        <v>0</v>
      </c>
      <c r="L136" s="108"/>
      <c r="M136" s="109" t="str">
        <f>IF(D136="","000",D136)&amp;IF(E136="","00000000000000000",E136)</f>
        <v>00000000000000000000</v>
      </c>
      <c r="N136" s="109"/>
      <c r="O136" s="109"/>
      <c r="P136" s="109"/>
      <c r="Q136" s="109"/>
      <c r="R136" s="109"/>
      <c r="S136" s="109"/>
      <c r="T136" s="109"/>
      <c r="U136" s="109"/>
    </row>
    <row r="137" spans="2:21" ht="6" hidden="1" customHeight="1" x14ac:dyDescent="0.2">
      <c r="B137" s="56"/>
      <c r="C137" s="48"/>
      <c r="D137" s="111"/>
      <c r="E137" s="190"/>
      <c r="F137" s="191"/>
      <c r="G137" s="192"/>
      <c r="H137" s="193"/>
      <c r="I137" s="112"/>
      <c r="J137" s="112"/>
      <c r="K137" s="113"/>
      <c r="L137" s="114"/>
    </row>
    <row r="138" spans="2:21" ht="12.75" customHeight="1" x14ac:dyDescent="0.2">
      <c r="B138" s="42" t="s">
        <v>198</v>
      </c>
      <c r="C138" s="43" t="s">
        <v>199</v>
      </c>
      <c r="D138" s="179" t="s">
        <v>200</v>
      </c>
      <c r="E138" s="180"/>
      <c r="F138" s="181"/>
      <c r="G138" s="182"/>
      <c r="H138" s="117"/>
      <c r="I138" s="115">
        <v>1877000</v>
      </c>
      <c r="J138" s="115">
        <v>-929577.84</v>
      </c>
      <c r="K138" s="116">
        <f>IF(IF(I138="",0,I138)=0,0,(IF(I138&gt;0,IF(J138&gt;I138,0,I138-J138),IF(J138&gt;I138,I138-J138,0))))</f>
        <v>2806577.84</v>
      </c>
      <c r="L138" s="41"/>
    </row>
    <row r="139" spans="2:21" ht="22.5" customHeight="1" x14ac:dyDescent="0.2">
      <c r="B139" s="42" t="s">
        <v>201</v>
      </c>
      <c r="C139" s="43" t="s">
        <v>199</v>
      </c>
      <c r="D139" s="179" t="s">
        <v>202</v>
      </c>
      <c r="E139" s="180"/>
      <c r="F139" s="181"/>
      <c r="G139" s="182"/>
      <c r="H139" s="117"/>
      <c r="I139" s="115">
        <v>1877000</v>
      </c>
      <c r="J139" s="115">
        <v>-929577.84</v>
      </c>
      <c r="K139" s="116">
        <f>IF(IF(I139="",0,I139)=0,0,(IF(I139&gt;0,IF(J139&gt;I139,0,I139-J139),IF(J139&gt;I139,I139-J139,0))))</f>
        <v>2806577.84</v>
      </c>
      <c r="L139" s="41"/>
    </row>
    <row r="140" spans="2:21" ht="35.25" customHeight="1" x14ac:dyDescent="0.2">
      <c r="B140" s="42" t="s">
        <v>203</v>
      </c>
      <c r="C140" s="43" t="s">
        <v>199</v>
      </c>
      <c r="D140" s="179" t="s">
        <v>204</v>
      </c>
      <c r="E140" s="180"/>
      <c r="F140" s="181"/>
      <c r="G140" s="182"/>
      <c r="H140" s="117"/>
      <c r="I140" s="115">
        <v>0</v>
      </c>
      <c r="J140" s="115">
        <v>0</v>
      </c>
      <c r="K140" s="116">
        <f>IF(IF(I140="",0,I140)=0,0,(IF(I140&gt;0,IF(J140&gt;I140,0,I140-J140),IF(J140&gt;I140,I140-J140,0))))</f>
        <v>0</v>
      </c>
      <c r="L140" s="41"/>
    </row>
    <row r="141" spans="2:21" ht="21.4" customHeight="1" x14ac:dyDescent="0.2">
      <c r="B141" s="47" t="s">
        <v>205</v>
      </c>
      <c r="C141" s="48" t="s">
        <v>206</v>
      </c>
      <c r="D141" s="118" t="s">
        <v>38</v>
      </c>
      <c r="E141" s="194" t="s">
        <v>207</v>
      </c>
      <c r="F141" s="195"/>
      <c r="G141" s="196"/>
      <c r="H141" s="119"/>
      <c r="I141" s="120">
        <v>-36863128.450000003</v>
      </c>
      <c r="J141" s="120">
        <v>-8735626.0199999996</v>
      </c>
      <c r="K141" s="121" t="s">
        <v>36</v>
      </c>
      <c r="L141" s="122"/>
      <c r="M141" s="21" t="str">
        <f>IF(D141="","000",D141)&amp;IF(E141="","00000000000000000",E141)</f>
        <v>00001050201100000510</v>
      </c>
    </row>
    <row r="142" spans="2:21" ht="21.4" customHeight="1" x14ac:dyDescent="0.2">
      <c r="B142" s="47" t="s">
        <v>208</v>
      </c>
      <c r="C142" s="48" t="s">
        <v>209</v>
      </c>
      <c r="D142" s="118" t="s">
        <v>38</v>
      </c>
      <c r="E142" s="194" t="s">
        <v>210</v>
      </c>
      <c r="F142" s="195"/>
      <c r="G142" s="196"/>
      <c r="H142" s="119"/>
      <c r="I142" s="120">
        <v>38740128.450000003</v>
      </c>
      <c r="J142" s="120">
        <v>7806048.1799999997</v>
      </c>
      <c r="K142" s="123" t="s">
        <v>36</v>
      </c>
      <c r="L142" s="124"/>
      <c r="M142" s="21" t="str">
        <f>IF(D142="","000",D142)&amp;IF(E142="","00000000000000000",E142)</f>
        <v>00001050201100000610</v>
      </c>
    </row>
    <row r="143" spans="2:21" ht="0.75" customHeight="1" x14ac:dyDescent="0.2">
      <c r="B143" s="74"/>
      <c r="C143" s="57"/>
      <c r="D143" s="58"/>
      <c r="E143" s="197"/>
      <c r="F143" s="198"/>
      <c r="G143" s="199"/>
      <c r="H143" s="197"/>
      <c r="I143" s="125"/>
      <c r="J143" s="125"/>
      <c r="K143" s="126"/>
      <c r="L143" s="11"/>
    </row>
    <row r="144" spans="2:21" ht="15" customHeight="1" x14ac:dyDescent="0.2">
      <c r="B144" s="127"/>
      <c r="C144" s="87"/>
      <c r="D144" s="66"/>
      <c r="E144" s="66"/>
      <c r="F144" s="66"/>
      <c r="G144" s="66"/>
      <c r="H144" s="66"/>
      <c r="I144" s="66"/>
      <c r="J144" s="66"/>
      <c r="K144" s="66"/>
      <c r="L144" s="128" t="s">
        <v>211</v>
      </c>
      <c r="M144" s="128" t="s">
        <v>212</v>
      </c>
    </row>
    <row r="145" spans="2:13" ht="21.75" customHeight="1" x14ac:dyDescent="0.2">
      <c r="B145" s="6" t="s">
        <v>213</v>
      </c>
      <c r="C145" s="140"/>
      <c r="D145" s="140"/>
      <c r="E145" s="140"/>
      <c r="F145" s="129"/>
      <c r="G145" s="129"/>
      <c r="H145" s="14"/>
      <c r="I145" s="129" t="s">
        <v>214</v>
      </c>
      <c r="J145" s="130"/>
      <c r="K145" s="13"/>
      <c r="L145" s="128" t="s">
        <v>215</v>
      </c>
      <c r="M145" s="128" t="s">
        <v>216</v>
      </c>
    </row>
    <row r="146" spans="2:13" ht="15" customHeight="1" x14ac:dyDescent="0.2">
      <c r="B146" s="6" t="s">
        <v>217</v>
      </c>
      <c r="C146" s="141" t="s">
        <v>218</v>
      </c>
      <c r="D146" s="141"/>
      <c r="E146" s="141"/>
      <c r="F146" s="129"/>
      <c r="G146" s="129"/>
      <c r="H146" s="14"/>
      <c r="I146" s="14"/>
      <c r="J146" s="132" t="s">
        <v>217</v>
      </c>
      <c r="K146" s="131" t="s">
        <v>218</v>
      </c>
      <c r="L146" s="128" t="s">
        <v>219</v>
      </c>
      <c r="M146" s="128" t="s">
        <v>220</v>
      </c>
    </row>
    <row r="147" spans="2:13" ht="15" customHeight="1" x14ac:dyDescent="0.2">
      <c r="B147" s="6"/>
      <c r="C147" s="129"/>
      <c r="D147" s="14"/>
      <c r="E147" s="14"/>
      <c r="F147" s="14"/>
      <c r="G147" s="14"/>
      <c r="H147" s="14"/>
      <c r="I147" s="14"/>
      <c r="J147" s="14"/>
      <c r="K147" s="14"/>
      <c r="L147" s="128" t="s">
        <v>221</v>
      </c>
      <c r="M147" s="128" t="s">
        <v>222</v>
      </c>
    </row>
    <row r="148" spans="2:13" ht="21.75" customHeight="1" x14ac:dyDescent="0.2">
      <c r="B148" s="6" t="s">
        <v>223</v>
      </c>
      <c r="C148" s="142"/>
      <c r="D148" s="142"/>
      <c r="E148" s="142"/>
      <c r="F148" s="133"/>
      <c r="G148" s="133"/>
      <c r="H148" s="14"/>
      <c r="I148" s="14"/>
      <c r="J148" s="14"/>
      <c r="K148" s="14"/>
      <c r="L148" s="128"/>
      <c r="M148" s="128" t="s">
        <v>224</v>
      </c>
    </row>
    <row r="149" spans="2:13" ht="15" customHeight="1" x14ac:dyDescent="0.2">
      <c r="B149" s="6" t="s">
        <v>217</v>
      </c>
      <c r="C149" s="141" t="s">
        <v>218</v>
      </c>
      <c r="D149" s="141"/>
      <c r="E149" s="141"/>
      <c r="F149" s="129"/>
      <c r="G149" s="129"/>
      <c r="H149" s="14"/>
      <c r="I149" s="14"/>
      <c r="J149" s="14"/>
      <c r="K149" s="14"/>
      <c r="L149" s="128"/>
      <c r="M149" s="128" t="s">
        <v>225</v>
      </c>
    </row>
    <row r="150" spans="2:13" ht="15" customHeight="1" x14ac:dyDescent="0.2">
      <c r="B150" s="6"/>
      <c r="C150" s="129"/>
      <c r="D150" s="14"/>
      <c r="E150" s="14"/>
      <c r="F150" s="14"/>
      <c r="G150" s="14"/>
      <c r="H150" s="14"/>
      <c r="I150" s="14"/>
      <c r="J150" s="14"/>
      <c r="K150" s="14"/>
      <c r="L150" s="128"/>
      <c r="M150" s="128" t="s">
        <v>226</v>
      </c>
    </row>
    <row r="151" spans="2:13" ht="15" customHeight="1" x14ac:dyDescent="0.2">
      <c r="B151" s="6" t="s">
        <v>227</v>
      </c>
      <c r="C151" s="129"/>
      <c r="D151" s="14"/>
      <c r="E151" s="14"/>
      <c r="F151" s="14"/>
      <c r="G151" s="14"/>
      <c r="H151" s="14"/>
      <c r="I151" s="14"/>
      <c r="J151" s="14"/>
      <c r="K151" s="14"/>
      <c r="L151" s="128" t="s">
        <v>228</v>
      </c>
      <c r="M151" s="128" t="s">
        <v>229</v>
      </c>
    </row>
    <row r="152" spans="2:13" ht="15" customHeight="1" x14ac:dyDescent="0.2">
      <c r="B152" s="127"/>
      <c r="C152" s="129"/>
      <c r="D152" s="14"/>
      <c r="E152" s="14"/>
      <c r="F152" s="14"/>
      <c r="G152" s="14"/>
      <c r="H152" s="14"/>
      <c r="I152" s="14"/>
      <c r="J152" s="14"/>
      <c r="K152" s="14"/>
      <c r="L152" s="128" t="s">
        <v>230</v>
      </c>
      <c r="M152" s="128" t="s">
        <v>231</v>
      </c>
    </row>
    <row r="153" spans="2:13" ht="15" customHeight="1" x14ac:dyDescent="0.2">
      <c r="L153" s="128" t="s">
        <v>232</v>
      </c>
      <c r="M153" s="128" t="s">
        <v>226</v>
      </c>
    </row>
    <row r="154" spans="2:13" ht="15" customHeight="1" x14ac:dyDescent="0.2">
      <c r="L154" s="128" t="s">
        <v>233</v>
      </c>
      <c r="M154" s="128" t="s">
        <v>234</v>
      </c>
    </row>
    <row r="155" spans="2:13" ht="15" customHeight="1" x14ac:dyDescent="0.2">
      <c r="L155" s="128" t="s">
        <v>235</v>
      </c>
      <c r="M155" s="128" t="s">
        <v>236</v>
      </c>
    </row>
    <row r="156" spans="2:13" ht="15" customHeight="1" x14ac:dyDescent="0.2">
      <c r="L156" s="128" t="s">
        <v>237</v>
      </c>
      <c r="M156" s="128" t="s">
        <v>238</v>
      </c>
    </row>
    <row r="157" spans="2:13" ht="15" customHeight="1" x14ac:dyDescent="0.2">
      <c r="L157" s="128" t="s">
        <v>239</v>
      </c>
      <c r="M157" s="128"/>
    </row>
    <row r="158" spans="2:13" ht="15" customHeight="1" x14ac:dyDescent="0.2">
      <c r="L158" s="128" t="s">
        <v>240</v>
      </c>
      <c r="M158" s="128" t="s">
        <v>241</v>
      </c>
    </row>
  </sheetData>
  <mergeCells count="88">
    <mergeCell ref="J12:J14"/>
    <mergeCell ref="J124:J126"/>
    <mergeCell ref="J52:J54"/>
    <mergeCell ref="K12:K14"/>
    <mergeCell ref="K124:K126"/>
    <mergeCell ref="K52:K54"/>
    <mergeCell ref="E47:G47"/>
    <mergeCell ref="E48:H48"/>
    <mergeCell ref="H12:H14"/>
    <mergeCell ref="H124:H126"/>
    <mergeCell ref="H4:I4"/>
    <mergeCell ref="H52:H54"/>
    <mergeCell ref="I12:I14"/>
    <mergeCell ref="I124:I126"/>
    <mergeCell ref="I52:I54"/>
    <mergeCell ref="E42:G42"/>
    <mergeCell ref="E43:G43"/>
    <mergeCell ref="E44:G44"/>
    <mergeCell ref="E45:G45"/>
    <mergeCell ref="E46:G46"/>
    <mergeCell ref="E37:G37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142:G142"/>
    <mergeCell ref="E143:H143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32:G132"/>
    <mergeCell ref="E133:H133"/>
    <mergeCell ref="E136:G136"/>
    <mergeCell ref="E137:H137"/>
    <mergeCell ref="E141:G141"/>
    <mergeCell ref="D134:G134"/>
    <mergeCell ref="D135:G135"/>
    <mergeCell ref="D138:G138"/>
    <mergeCell ref="D139:G139"/>
    <mergeCell ref="D140:G140"/>
    <mergeCell ref="C145:E145"/>
    <mergeCell ref="C146:E146"/>
    <mergeCell ref="C148:E148"/>
    <mergeCell ref="C149:E149"/>
    <mergeCell ref="C4:E4"/>
    <mergeCell ref="C52:C54"/>
    <mergeCell ref="C6:I6"/>
    <mergeCell ref="C7:I7"/>
    <mergeCell ref="D12:G14"/>
    <mergeCell ref="D120:G120"/>
    <mergeCell ref="D124:G126"/>
    <mergeCell ref="D127:G127"/>
    <mergeCell ref="D128:G128"/>
    <mergeCell ref="D129:G129"/>
    <mergeCell ref="D130:G130"/>
    <mergeCell ref="D131:G131"/>
    <mergeCell ref="B10:K10"/>
    <mergeCell ref="B12:B14"/>
    <mergeCell ref="B122:K122"/>
    <mergeCell ref="B124:B126"/>
    <mergeCell ref="B2:J2"/>
    <mergeCell ref="B50:K50"/>
    <mergeCell ref="B52:B54"/>
    <mergeCell ref="C12:C14"/>
    <mergeCell ref="C124:C126"/>
    <mergeCell ref="D15:G15"/>
    <mergeCell ref="D16:G16"/>
    <mergeCell ref="D17:G17"/>
    <mergeCell ref="D52:G54"/>
    <mergeCell ref="D55:G55"/>
    <mergeCell ref="D56:G56"/>
    <mergeCell ref="D57:G57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48" max="16383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57"/>
  <sheetViews>
    <sheetView tabSelected="1" topLeftCell="A124" workbookViewId="0">
      <selection activeCell="D144" sqref="C144:E156"/>
    </sheetView>
  </sheetViews>
  <sheetFormatPr defaultRowHeight="1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242</v>
      </c>
      <c r="C4" s="143" t="s">
        <v>6</v>
      </c>
      <c r="D4" s="143"/>
      <c r="E4" s="143"/>
      <c r="F4" s="14"/>
      <c r="G4" s="14"/>
      <c r="H4" s="203"/>
      <c r="I4" s="203"/>
      <c r="J4" s="15" t="s">
        <v>243</v>
      </c>
      <c r="K4" s="16">
        <v>45413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244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245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246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247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36" t="s">
        <v>25</v>
      </c>
      <c r="C12" s="139" t="s">
        <v>26</v>
      </c>
      <c r="D12" s="139" t="s">
        <v>27</v>
      </c>
      <c r="E12" s="139"/>
      <c r="F12" s="139"/>
      <c r="G12" s="139"/>
      <c r="H12" s="139"/>
      <c r="I12" s="139" t="s">
        <v>28</v>
      </c>
      <c r="J12" s="139" t="s">
        <v>29</v>
      </c>
      <c r="K12" s="146" t="s">
        <v>30</v>
      </c>
      <c r="L12" s="29"/>
    </row>
    <row r="13" spans="2:14" ht="15" customHeight="1" x14ac:dyDescent="0.2">
      <c r="B13" s="136"/>
      <c r="C13" s="139"/>
      <c r="D13" s="139"/>
      <c r="E13" s="149"/>
      <c r="F13" s="149"/>
      <c r="G13" s="149"/>
      <c r="H13" s="149"/>
      <c r="I13" s="139"/>
      <c r="J13" s="139"/>
      <c r="K13" s="146"/>
      <c r="L13" s="29"/>
    </row>
    <row r="14" spans="2:14" ht="15" customHeight="1" x14ac:dyDescent="0.2">
      <c r="B14" s="136"/>
      <c r="C14" s="139"/>
      <c r="D14" s="139"/>
      <c r="E14" s="149"/>
      <c r="F14" s="149"/>
      <c r="G14" s="149"/>
      <c r="H14" s="149"/>
      <c r="I14" s="139"/>
      <c r="J14" s="139"/>
      <c r="K14" s="146"/>
      <c r="L14" s="29"/>
    </row>
    <row r="15" spans="2:14" ht="13.5" customHeight="1" x14ac:dyDescent="0.2">
      <c r="B15" s="30">
        <v>1</v>
      </c>
      <c r="C15" s="31">
        <v>2</v>
      </c>
      <c r="D15" s="155">
        <v>3</v>
      </c>
      <c r="E15" s="155"/>
      <c r="F15" s="155"/>
      <c r="G15" s="155"/>
      <c r="H15" s="155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9" t="s">
        <v>36</v>
      </c>
      <c r="E16" s="160"/>
      <c r="F16" s="161"/>
      <c r="G16" s="161"/>
      <c r="H16" s="162"/>
      <c r="I16" s="39">
        <v>36863128.450000003</v>
      </c>
      <c r="J16" s="39">
        <v>7509500.7999999998</v>
      </c>
      <c r="K16" s="40">
        <v>30035383.289999999</v>
      </c>
      <c r="L16" s="41"/>
    </row>
    <row r="17" spans="2:21" ht="15" customHeight="1" x14ac:dyDescent="0.2">
      <c r="B17" s="42" t="s">
        <v>37</v>
      </c>
      <c r="C17" s="43"/>
      <c r="D17" s="183"/>
      <c r="E17" s="184"/>
      <c r="F17" s="185"/>
      <c r="G17" s="185"/>
      <c r="H17" s="186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200" t="s">
        <v>39</v>
      </c>
      <c r="F18" s="206"/>
      <c r="G18" s="207"/>
      <c r="H18" s="200"/>
      <c r="I18" s="52"/>
      <c r="J18" s="52"/>
      <c r="K18" s="53">
        <f t="shared" ref="K18:K47" si="0">IF(IF(I18="",0,I18)=0,0,(IF(I18&gt;0,IF(J18&gt;I18,0,I18-J18),IF(J18&gt;I18,I18-J18,0))))</f>
        <v>0</v>
      </c>
      <c r="L18" s="54"/>
      <c r="M18" s="55" t="str">
        <f t="shared" ref="M18:M47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200" t="s">
        <v>42</v>
      </c>
      <c r="F19" s="206"/>
      <c r="G19" s="207"/>
      <c r="H19" s="200"/>
      <c r="I19" s="52">
        <v>1300000</v>
      </c>
      <c r="J19" s="52">
        <v>460380.06</v>
      </c>
      <c r="K19" s="53">
        <f t="shared" si="0"/>
        <v>839619.94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200" t="s">
        <v>44</v>
      </c>
      <c r="F20" s="206"/>
      <c r="G20" s="207"/>
      <c r="H20" s="200"/>
      <c r="I20" s="52">
        <v>500</v>
      </c>
      <c r="J20" s="52">
        <v>-1005.9</v>
      </c>
      <c r="K20" s="53">
        <f t="shared" si="0"/>
        <v>1505.9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200" t="s">
        <v>46</v>
      </c>
      <c r="F21" s="206"/>
      <c r="G21" s="207"/>
      <c r="H21" s="200"/>
      <c r="I21" s="52">
        <v>500</v>
      </c>
      <c r="J21" s="52">
        <v>2773.94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200" t="s">
        <v>48</v>
      </c>
      <c r="F22" s="206"/>
      <c r="G22" s="207"/>
      <c r="H22" s="200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200" t="s">
        <v>50</v>
      </c>
      <c r="F23" s="206"/>
      <c r="G23" s="207"/>
      <c r="H23" s="200"/>
      <c r="I23" s="52"/>
      <c r="J23" s="52">
        <v>-42.66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200" t="s">
        <v>52</v>
      </c>
      <c r="F24" s="206"/>
      <c r="G24" s="207"/>
      <c r="H24" s="200"/>
      <c r="I24" s="52">
        <v>1268600</v>
      </c>
      <c r="J24" s="52">
        <v>351224.74</v>
      </c>
      <c r="K24" s="53">
        <f t="shared" si="0"/>
        <v>917375.26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200" t="s">
        <v>54</v>
      </c>
      <c r="F25" s="206"/>
      <c r="G25" s="207"/>
      <c r="H25" s="200"/>
      <c r="I25" s="52">
        <v>7000</v>
      </c>
      <c r="J25" s="52">
        <v>1849.13</v>
      </c>
      <c r="K25" s="53">
        <f t="shared" si="0"/>
        <v>5150.87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200" t="s">
        <v>56</v>
      </c>
      <c r="F26" s="206"/>
      <c r="G26" s="207"/>
      <c r="H26" s="200"/>
      <c r="I26" s="52">
        <v>1701300</v>
      </c>
      <c r="J26" s="52">
        <v>402013.87</v>
      </c>
      <c r="K26" s="53">
        <f t="shared" si="0"/>
        <v>1299286.1299999999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200" t="s">
        <v>58</v>
      </c>
      <c r="F27" s="206"/>
      <c r="G27" s="207"/>
      <c r="H27" s="200"/>
      <c r="I27" s="52">
        <v>-160000</v>
      </c>
      <c r="J27" s="52">
        <v>-38804.31</v>
      </c>
      <c r="K27" s="53">
        <f t="shared" si="0"/>
        <v>-121195.69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200" t="s">
        <v>60</v>
      </c>
      <c r="F28" s="206"/>
      <c r="G28" s="207"/>
      <c r="H28" s="200"/>
      <c r="I28" s="52">
        <v>544000</v>
      </c>
      <c r="J28" s="52">
        <v>24419.8</v>
      </c>
      <c r="K28" s="53">
        <f t="shared" si="0"/>
        <v>519580.2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200" t="s">
        <v>62</v>
      </c>
      <c r="F29" s="206"/>
      <c r="G29" s="207"/>
      <c r="H29" s="200"/>
      <c r="I29" s="52">
        <v>2021000</v>
      </c>
      <c r="J29" s="52">
        <v>-496995</v>
      </c>
      <c r="K29" s="53">
        <f t="shared" si="0"/>
        <v>2517995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200" t="s">
        <v>64</v>
      </c>
      <c r="F30" s="206"/>
      <c r="G30" s="207"/>
      <c r="H30" s="200"/>
      <c r="I30" s="52">
        <v>746000</v>
      </c>
      <c r="J30" s="52">
        <v>70953.039999999994</v>
      </c>
      <c r="K30" s="53">
        <f t="shared" si="0"/>
        <v>675046.96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200" t="s">
        <v>66</v>
      </c>
      <c r="F31" s="206"/>
      <c r="G31" s="207"/>
      <c r="H31" s="200"/>
      <c r="I31" s="52">
        <v>5000</v>
      </c>
      <c r="J31" s="52">
        <v>2800</v>
      </c>
      <c r="K31" s="53">
        <f t="shared" si="0"/>
        <v>2200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200" t="s">
        <v>68</v>
      </c>
      <c r="F32" s="206"/>
      <c r="G32" s="207"/>
      <c r="H32" s="200"/>
      <c r="I32" s="52">
        <v>0</v>
      </c>
      <c r="J32" s="52">
        <v>598211.03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200" t="s">
        <v>70</v>
      </c>
      <c r="F33" s="206"/>
      <c r="G33" s="207"/>
      <c r="H33" s="200"/>
      <c r="I33" s="52">
        <v>370000</v>
      </c>
      <c r="J33" s="52">
        <v>164087.59</v>
      </c>
      <c r="K33" s="53">
        <f t="shared" si="0"/>
        <v>205912.41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200" t="s">
        <v>72</v>
      </c>
      <c r="F34" s="206"/>
      <c r="G34" s="207"/>
      <c r="H34" s="200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200" t="s">
        <v>74</v>
      </c>
      <c r="F35" s="206"/>
      <c r="G35" s="207"/>
      <c r="H35" s="200"/>
      <c r="I35" s="52">
        <v>120000</v>
      </c>
      <c r="J35" s="52">
        <v>55067.33</v>
      </c>
      <c r="K35" s="53">
        <f t="shared" si="0"/>
        <v>64932.67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200" t="s">
        <v>76</v>
      </c>
      <c r="F36" s="206"/>
      <c r="G36" s="207"/>
      <c r="H36" s="200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31.7" customHeight="1" x14ac:dyDescent="0.2">
      <c r="B37" s="47" t="s">
        <v>77</v>
      </c>
      <c r="C37" s="48" t="s">
        <v>35</v>
      </c>
      <c r="D37" s="49" t="s">
        <v>2</v>
      </c>
      <c r="E37" s="200" t="s">
        <v>78</v>
      </c>
      <c r="F37" s="206"/>
      <c r="G37" s="207"/>
      <c r="H37" s="200"/>
      <c r="I37" s="52">
        <v>15064100</v>
      </c>
      <c r="J37" s="52">
        <v>5508800</v>
      </c>
      <c r="K37" s="53">
        <f t="shared" si="0"/>
        <v>9555300</v>
      </c>
      <c r="L37" s="54"/>
      <c r="M37" s="55" t="str">
        <f t="shared" si="1"/>
        <v>44020216001100000150</v>
      </c>
      <c r="N37" s="55"/>
      <c r="O37" s="55"/>
      <c r="P37" s="55"/>
      <c r="Q37" s="55"/>
      <c r="R37" s="55"/>
      <c r="S37" s="55"/>
      <c r="T37" s="55"/>
      <c r="U37" s="55"/>
    </row>
    <row r="38" spans="2:21" ht="51.95" customHeight="1" x14ac:dyDescent="0.2">
      <c r="B38" s="47" t="s">
        <v>79</v>
      </c>
      <c r="C38" s="48" t="s">
        <v>35</v>
      </c>
      <c r="D38" s="49" t="s">
        <v>2</v>
      </c>
      <c r="E38" s="200" t="s">
        <v>80</v>
      </c>
      <c r="F38" s="206"/>
      <c r="G38" s="207"/>
      <c r="H38" s="200"/>
      <c r="I38" s="52">
        <v>1069784.1000000001</v>
      </c>
      <c r="J38" s="52">
        <v>0</v>
      </c>
      <c r="K38" s="53">
        <f t="shared" si="0"/>
        <v>1069784.1000000001</v>
      </c>
      <c r="L38" s="54"/>
      <c r="M38" s="55" t="str">
        <f t="shared" si="1"/>
        <v>44020225299100000150</v>
      </c>
      <c r="N38" s="55"/>
      <c r="O38" s="55"/>
      <c r="P38" s="55"/>
      <c r="Q38" s="55"/>
      <c r="R38" s="55"/>
      <c r="S38" s="55"/>
      <c r="T38" s="55"/>
      <c r="U38" s="55"/>
    </row>
    <row r="39" spans="2:21" ht="15" customHeight="1" x14ac:dyDescent="0.2">
      <c r="B39" s="47" t="s">
        <v>81</v>
      </c>
      <c r="C39" s="48" t="s">
        <v>35</v>
      </c>
      <c r="D39" s="49" t="s">
        <v>2</v>
      </c>
      <c r="E39" s="200" t="s">
        <v>82</v>
      </c>
      <c r="F39" s="206"/>
      <c r="G39" s="207"/>
      <c r="H39" s="200"/>
      <c r="I39" s="52">
        <v>816000</v>
      </c>
      <c r="J39" s="52">
        <v>0</v>
      </c>
      <c r="K39" s="53">
        <f t="shared" si="0"/>
        <v>816000</v>
      </c>
      <c r="L39" s="54"/>
      <c r="M39" s="55" t="str">
        <f t="shared" si="1"/>
        <v>44020229999100000150</v>
      </c>
      <c r="N39" s="55"/>
      <c r="O39" s="55"/>
      <c r="P39" s="55"/>
      <c r="Q39" s="55"/>
      <c r="R39" s="55"/>
      <c r="S39" s="55"/>
      <c r="T39" s="55"/>
      <c r="U39" s="55"/>
    </row>
    <row r="40" spans="2:21" ht="15" customHeight="1" x14ac:dyDescent="0.2">
      <c r="B40" s="47" t="s">
        <v>81</v>
      </c>
      <c r="C40" s="48" t="s">
        <v>35</v>
      </c>
      <c r="D40" s="49" t="s">
        <v>2</v>
      </c>
      <c r="E40" s="200" t="s">
        <v>82</v>
      </c>
      <c r="F40" s="206"/>
      <c r="G40" s="207"/>
      <c r="H40" s="200"/>
      <c r="I40" s="52">
        <v>500000</v>
      </c>
      <c r="J40" s="52">
        <v>0</v>
      </c>
      <c r="K40" s="53">
        <f t="shared" si="0"/>
        <v>500000</v>
      </c>
      <c r="L40" s="54"/>
      <c r="M40" s="55" t="str">
        <f t="shared" si="1"/>
        <v>44020229999100000150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81</v>
      </c>
      <c r="C41" s="48" t="s">
        <v>35</v>
      </c>
      <c r="D41" s="49" t="s">
        <v>2</v>
      </c>
      <c r="E41" s="200" t="s">
        <v>82</v>
      </c>
      <c r="F41" s="206"/>
      <c r="G41" s="207"/>
      <c r="H41" s="200"/>
      <c r="I41" s="52">
        <v>1000000</v>
      </c>
      <c r="J41" s="52">
        <v>0</v>
      </c>
      <c r="K41" s="53">
        <f t="shared" si="0"/>
        <v>1000000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31.7" customHeight="1" x14ac:dyDescent="0.2">
      <c r="B42" s="47" t="s">
        <v>83</v>
      </c>
      <c r="C42" s="48" t="s">
        <v>35</v>
      </c>
      <c r="D42" s="49" t="s">
        <v>2</v>
      </c>
      <c r="E42" s="200" t="s">
        <v>84</v>
      </c>
      <c r="F42" s="206"/>
      <c r="G42" s="207"/>
      <c r="H42" s="200"/>
      <c r="I42" s="52">
        <v>259800</v>
      </c>
      <c r="J42" s="52">
        <v>84050</v>
      </c>
      <c r="K42" s="53">
        <f t="shared" si="0"/>
        <v>175750</v>
      </c>
      <c r="L42" s="54"/>
      <c r="M42" s="55" t="str">
        <f t="shared" si="1"/>
        <v>44020230024100000150</v>
      </c>
      <c r="N42" s="55"/>
      <c r="O42" s="55"/>
      <c r="P42" s="55"/>
      <c r="Q42" s="55"/>
      <c r="R42" s="55"/>
      <c r="S42" s="55"/>
      <c r="T42" s="55"/>
      <c r="U42" s="55"/>
    </row>
    <row r="43" spans="2:21" ht="41.65" customHeight="1" x14ac:dyDescent="0.2">
      <c r="B43" s="47" t="s">
        <v>85</v>
      </c>
      <c r="C43" s="48" t="s">
        <v>35</v>
      </c>
      <c r="D43" s="49" t="s">
        <v>2</v>
      </c>
      <c r="E43" s="200" t="s">
        <v>86</v>
      </c>
      <c r="F43" s="206"/>
      <c r="G43" s="207"/>
      <c r="H43" s="200"/>
      <c r="I43" s="52">
        <v>345050</v>
      </c>
      <c r="J43" s="52">
        <v>172500</v>
      </c>
      <c r="K43" s="53">
        <f t="shared" si="0"/>
        <v>172550</v>
      </c>
      <c r="L43" s="54"/>
      <c r="M43" s="55" t="str">
        <f t="shared" si="1"/>
        <v>44020235118100000150</v>
      </c>
      <c r="N43" s="55"/>
      <c r="O43" s="55"/>
      <c r="P43" s="55"/>
      <c r="Q43" s="55"/>
      <c r="R43" s="55"/>
      <c r="S43" s="55"/>
      <c r="T43" s="55"/>
      <c r="U43" s="55"/>
    </row>
    <row r="44" spans="2:21" ht="51.95" customHeight="1" x14ac:dyDescent="0.2">
      <c r="B44" s="47" t="s">
        <v>87</v>
      </c>
      <c r="C44" s="48" t="s">
        <v>35</v>
      </c>
      <c r="D44" s="49" t="s">
        <v>2</v>
      </c>
      <c r="E44" s="200" t="s">
        <v>88</v>
      </c>
      <c r="F44" s="206"/>
      <c r="G44" s="207"/>
      <c r="H44" s="200"/>
      <c r="I44" s="52">
        <v>128914.7</v>
      </c>
      <c r="J44" s="52">
        <v>65904.81</v>
      </c>
      <c r="K44" s="53">
        <f t="shared" si="0"/>
        <v>63009.89</v>
      </c>
      <c r="L44" s="54"/>
      <c r="M44" s="55" t="str">
        <f t="shared" si="1"/>
        <v>44020240014100000150</v>
      </c>
      <c r="N44" s="55"/>
      <c r="O44" s="55"/>
      <c r="P44" s="55"/>
      <c r="Q44" s="55"/>
      <c r="R44" s="55"/>
      <c r="S44" s="55"/>
      <c r="T44" s="55"/>
      <c r="U44" s="55"/>
    </row>
    <row r="45" spans="2:21" ht="51.95" customHeight="1" x14ac:dyDescent="0.2">
      <c r="B45" s="47" t="s">
        <v>87</v>
      </c>
      <c r="C45" s="48" t="s">
        <v>35</v>
      </c>
      <c r="D45" s="49" t="s">
        <v>2</v>
      </c>
      <c r="E45" s="200" t="s">
        <v>88</v>
      </c>
      <c r="F45" s="206"/>
      <c r="G45" s="207"/>
      <c r="H45" s="200"/>
      <c r="I45" s="52">
        <v>9688879.6500000004</v>
      </c>
      <c r="J45" s="52">
        <v>0</v>
      </c>
      <c r="K45" s="53">
        <f t="shared" si="0"/>
        <v>9688879.6500000004</v>
      </c>
      <c r="L45" s="54"/>
      <c r="M45" s="55" t="str">
        <f t="shared" si="1"/>
        <v>44020240014100000150</v>
      </c>
      <c r="N45" s="55"/>
      <c r="O45" s="55"/>
      <c r="P45" s="55"/>
      <c r="Q45" s="55"/>
      <c r="R45" s="55"/>
      <c r="S45" s="55"/>
      <c r="T45" s="55"/>
      <c r="U45" s="55"/>
    </row>
    <row r="46" spans="2:21" ht="31.7" customHeight="1" x14ac:dyDescent="0.2">
      <c r="B46" s="47" t="s">
        <v>89</v>
      </c>
      <c r="C46" s="48" t="s">
        <v>35</v>
      </c>
      <c r="D46" s="49" t="s">
        <v>2</v>
      </c>
      <c r="E46" s="200" t="s">
        <v>90</v>
      </c>
      <c r="F46" s="206"/>
      <c r="G46" s="207"/>
      <c r="H46" s="200"/>
      <c r="I46" s="52">
        <v>0</v>
      </c>
      <c r="J46" s="52">
        <v>61313</v>
      </c>
      <c r="K46" s="53">
        <f t="shared" si="0"/>
        <v>0</v>
      </c>
      <c r="L46" s="54"/>
      <c r="M46" s="55" t="str">
        <f t="shared" si="1"/>
        <v>44020705020100000150</v>
      </c>
      <c r="N46" s="55"/>
      <c r="O46" s="55"/>
      <c r="P46" s="55"/>
      <c r="Q46" s="55"/>
      <c r="R46" s="55"/>
      <c r="S46" s="55"/>
      <c r="T46" s="55"/>
      <c r="U46" s="55"/>
    </row>
    <row r="47" spans="2:21" ht="21.4" customHeight="1" x14ac:dyDescent="0.2">
      <c r="B47" s="47" t="s">
        <v>91</v>
      </c>
      <c r="C47" s="48" t="s">
        <v>35</v>
      </c>
      <c r="D47" s="49" t="s">
        <v>2</v>
      </c>
      <c r="E47" s="200" t="s">
        <v>92</v>
      </c>
      <c r="F47" s="206"/>
      <c r="G47" s="207"/>
      <c r="H47" s="200"/>
      <c r="I47" s="52">
        <v>0</v>
      </c>
      <c r="J47" s="52">
        <v>20000</v>
      </c>
      <c r="K47" s="53">
        <f t="shared" si="0"/>
        <v>0</v>
      </c>
      <c r="L47" s="54"/>
      <c r="M47" s="55" t="str">
        <f t="shared" si="1"/>
        <v>44020705030100000150</v>
      </c>
      <c r="N47" s="55"/>
      <c r="O47" s="55"/>
      <c r="P47" s="55"/>
      <c r="Q47" s="55"/>
      <c r="R47" s="55"/>
      <c r="S47" s="55"/>
      <c r="T47" s="55"/>
      <c r="U47" s="55"/>
    </row>
    <row r="48" spans="2:21" ht="0.75" customHeight="1" x14ac:dyDescent="0.2">
      <c r="B48" s="56"/>
      <c r="C48" s="57"/>
      <c r="D48" s="58"/>
      <c r="E48" s="197"/>
      <c r="F48" s="198"/>
      <c r="G48" s="199"/>
      <c r="H48" s="197"/>
      <c r="I48" s="61"/>
      <c r="J48" s="61"/>
      <c r="K48" s="62"/>
      <c r="L48" s="63"/>
    </row>
    <row r="49" spans="2:21" ht="15" customHeight="1" x14ac:dyDescent="0.2">
      <c r="B49" s="64"/>
      <c r="C49" s="65"/>
      <c r="D49" s="66"/>
      <c r="E49" s="66"/>
      <c r="F49" s="66"/>
      <c r="G49" s="66"/>
      <c r="H49" s="66"/>
      <c r="I49" s="67"/>
      <c r="J49" s="67"/>
      <c r="K49" s="66"/>
      <c r="L49" s="14"/>
    </row>
    <row r="50" spans="2:21" ht="12.75" customHeight="1" x14ac:dyDescent="0.25">
      <c r="B50" s="134" t="s">
        <v>248</v>
      </c>
      <c r="C50" s="134"/>
      <c r="D50" s="134"/>
      <c r="E50" s="134"/>
      <c r="F50" s="134"/>
      <c r="G50" s="134"/>
      <c r="H50" s="134"/>
      <c r="I50" s="134"/>
      <c r="J50" s="134"/>
      <c r="K50" s="134"/>
      <c r="L50" s="68"/>
    </row>
    <row r="51" spans="2:21" ht="15" customHeight="1" x14ac:dyDescent="0.2">
      <c r="B51" s="27"/>
      <c r="C51" s="27"/>
      <c r="D51" s="1"/>
      <c r="E51" s="1"/>
      <c r="F51" s="1"/>
      <c r="G51" s="1"/>
      <c r="H51" s="1"/>
      <c r="I51" s="28"/>
      <c r="J51" s="28"/>
      <c r="K51" s="69" t="s">
        <v>249</v>
      </c>
      <c r="L51" s="70"/>
    </row>
    <row r="52" spans="2:21" ht="12.75" customHeight="1" x14ac:dyDescent="0.2">
      <c r="B52" s="136" t="s">
        <v>25</v>
      </c>
      <c r="C52" s="139" t="s">
        <v>26</v>
      </c>
      <c r="D52" s="139" t="s">
        <v>95</v>
      </c>
      <c r="E52" s="139"/>
      <c r="F52" s="139"/>
      <c r="G52" s="139"/>
      <c r="H52" s="139"/>
      <c r="I52" s="139" t="s">
        <v>28</v>
      </c>
      <c r="J52" s="139" t="s">
        <v>29</v>
      </c>
      <c r="K52" s="146" t="s">
        <v>30</v>
      </c>
      <c r="L52" s="29"/>
    </row>
    <row r="53" spans="2:21" ht="15" customHeight="1" x14ac:dyDescent="0.2">
      <c r="B53" s="136"/>
      <c r="C53" s="139"/>
      <c r="D53" s="139"/>
      <c r="E53" s="149"/>
      <c r="F53" s="149"/>
      <c r="G53" s="149"/>
      <c r="H53" s="149"/>
      <c r="I53" s="139"/>
      <c r="J53" s="139"/>
      <c r="K53" s="146"/>
      <c r="L53" s="29"/>
    </row>
    <row r="54" spans="2:21" ht="15" customHeight="1" x14ac:dyDescent="0.2">
      <c r="B54" s="136"/>
      <c r="C54" s="139"/>
      <c r="D54" s="139"/>
      <c r="E54" s="149"/>
      <c r="F54" s="149"/>
      <c r="G54" s="149"/>
      <c r="H54" s="149"/>
      <c r="I54" s="139"/>
      <c r="J54" s="139"/>
      <c r="K54" s="146"/>
      <c r="L54" s="29"/>
    </row>
    <row r="55" spans="2:21" ht="13.5" customHeight="1" x14ac:dyDescent="0.2">
      <c r="B55" s="30">
        <v>1</v>
      </c>
      <c r="C55" s="31">
        <v>2</v>
      </c>
      <c r="D55" s="155">
        <v>3</v>
      </c>
      <c r="E55" s="155"/>
      <c r="F55" s="155"/>
      <c r="G55" s="155"/>
      <c r="H55" s="155"/>
      <c r="I55" s="33" t="s">
        <v>31</v>
      </c>
      <c r="J55" s="33" t="s">
        <v>32</v>
      </c>
      <c r="K55" s="34" t="s">
        <v>33</v>
      </c>
      <c r="L55" s="35"/>
    </row>
    <row r="56" spans="2:21" ht="15" customHeight="1" x14ac:dyDescent="0.2">
      <c r="B56" s="36" t="s">
        <v>96</v>
      </c>
      <c r="C56" s="37" t="s">
        <v>97</v>
      </c>
      <c r="D56" s="159" t="s">
        <v>36</v>
      </c>
      <c r="E56" s="160"/>
      <c r="F56" s="161"/>
      <c r="G56" s="161"/>
      <c r="H56" s="162"/>
      <c r="I56" s="39">
        <v>38740128.450000003</v>
      </c>
      <c r="J56" s="39">
        <v>6579922.96</v>
      </c>
      <c r="K56" s="40">
        <v>32160205.489999998</v>
      </c>
      <c r="L56" s="41"/>
    </row>
    <row r="57" spans="2:21" ht="12.75" customHeight="1" x14ac:dyDescent="0.2">
      <c r="B57" s="42" t="s">
        <v>37</v>
      </c>
      <c r="C57" s="43"/>
      <c r="D57" s="183"/>
      <c r="E57" s="184"/>
      <c r="F57" s="185"/>
      <c r="G57" s="185"/>
      <c r="H57" s="186"/>
      <c r="I57" s="45"/>
      <c r="J57" s="45"/>
      <c r="K57" s="46"/>
      <c r="L57" s="41"/>
    </row>
    <row r="58" spans="2:21" ht="21.4" customHeight="1" x14ac:dyDescent="0.2">
      <c r="B58" s="47" t="s">
        <v>250</v>
      </c>
      <c r="C58" s="48" t="s">
        <v>97</v>
      </c>
      <c r="D58" s="49" t="s">
        <v>2</v>
      </c>
      <c r="E58" s="71" t="s">
        <v>99</v>
      </c>
      <c r="F58" s="71" t="s">
        <v>100</v>
      </c>
      <c r="G58" s="71" t="s">
        <v>101</v>
      </c>
      <c r="H58" s="50"/>
      <c r="I58" s="52">
        <v>730000</v>
      </c>
      <c r="J58" s="52">
        <v>132599.84</v>
      </c>
      <c r="K58" s="53">
        <f t="shared" ref="K58:K89" si="2">IF(IF(I58="",0,I58)=0,0,(IF(I58&gt;0,IF(J58&gt;I58,0,I58-J58),IF(J58&gt;I58,I58-J58,0))))</f>
        <v>597400.16</v>
      </c>
      <c r="L58" s="73"/>
      <c r="M58" s="55" t="str">
        <f t="shared" ref="M58:M89" si="3">IF(D58="","000",D58)&amp;IF(E58="","0000",E58)&amp;IF(F58="","0000000000",F58)&amp;IF(G58="","000",G58)&amp;H58</f>
        <v>44001029120001000121</v>
      </c>
      <c r="N58" s="55"/>
      <c r="O58" s="55"/>
      <c r="P58" s="55"/>
      <c r="Q58" s="55"/>
      <c r="R58" s="55"/>
      <c r="S58" s="55"/>
      <c r="T58" s="55"/>
      <c r="U58" s="55"/>
    </row>
    <row r="59" spans="2:21" ht="31.7" customHeight="1" x14ac:dyDescent="0.2">
      <c r="B59" s="47" t="s">
        <v>251</v>
      </c>
      <c r="C59" s="48" t="s">
        <v>97</v>
      </c>
      <c r="D59" s="49" t="s">
        <v>2</v>
      </c>
      <c r="E59" s="71" t="s">
        <v>99</v>
      </c>
      <c r="F59" s="71" t="s">
        <v>100</v>
      </c>
      <c r="G59" s="71" t="s">
        <v>103</v>
      </c>
      <c r="H59" s="50"/>
      <c r="I59" s="52">
        <v>44500</v>
      </c>
      <c r="J59" s="52">
        <v>0</v>
      </c>
      <c r="K59" s="53">
        <f t="shared" si="2"/>
        <v>44500</v>
      </c>
      <c r="L59" s="73"/>
      <c r="M59" s="55" t="str">
        <f t="shared" si="3"/>
        <v>44001029120001000122</v>
      </c>
      <c r="N59" s="55"/>
      <c r="O59" s="55"/>
      <c r="P59" s="55"/>
      <c r="Q59" s="55"/>
      <c r="R59" s="55"/>
      <c r="S59" s="55"/>
      <c r="T59" s="55"/>
      <c r="U59" s="55"/>
    </row>
    <row r="60" spans="2:21" ht="31.7" customHeight="1" x14ac:dyDescent="0.2">
      <c r="B60" s="47" t="s">
        <v>252</v>
      </c>
      <c r="C60" s="48" t="s">
        <v>97</v>
      </c>
      <c r="D60" s="49" t="s">
        <v>2</v>
      </c>
      <c r="E60" s="71" t="s">
        <v>99</v>
      </c>
      <c r="F60" s="71" t="s">
        <v>100</v>
      </c>
      <c r="G60" s="71" t="s">
        <v>105</v>
      </c>
      <c r="H60" s="50"/>
      <c r="I60" s="52">
        <v>220000</v>
      </c>
      <c r="J60" s="52">
        <v>26825.61</v>
      </c>
      <c r="K60" s="53">
        <f t="shared" si="2"/>
        <v>193174.39</v>
      </c>
      <c r="L60" s="73"/>
      <c r="M60" s="55" t="str">
        <f t="shared" si="3"/>
        <v>44001029120001000129</v>
      </c>
      <c r="N60" s="55"/>
      <c r="O60" s="55"/>
      <c r="P60" s="55"/>
      <c r="Q60" s="55"/>
      <c r="R60" s="55"/>
      <c r="S60" s="55"/>
      <c r="T60" s="55"/>
      <c r="U60" s="55"/>
    </row>
    <row r="61" spans="2:21" ht="15" customHeight="1" x14ac:dyDescent="0.2">
      <c r="B61" s="47" t="s">
        <v>253</v>
      </c>
      <c r="C61" s="48" t="s">
        <v>97</v>
      </c>
      <c r="D61" s="49" t="s">
        <v>2</v>
      </c>
      <c r="E61" s="71" t="s">
        <v>107</v>
      </c>
      <c r="F61" s="71" t="s">
        <v>108</v>
      </c>
      <c r="G61" s="71" t="s">
        <v>109</v>
      </c>
      <c r="H61" s="50"/>
      <c r="I61" s="52">
        <v>5000</v>
      </c>
      <c r="J61" s="52">
        <v>0</v>
      </c>
      <c r="K61" s="53">
        <f t="shared" si="2"/>
        <v>5000</v>
      </c>
      <c r="L61" s="73"/>
      <c r="M61" s="55" t="str">
        <f t="shared" si="3"/>
        <v>44001039220001000244</v>
      </c>
      <c r="N61" s="55"/>
      <c r="O61" s="55"/>
      <c r="P61" s="55"/>
      <c r="Q61" s="55"/>
      <c r="R61" s="55"/>
      <c r="S61" s="55"/>
      <c r="T61" s="55"/>
      <c r="U61" s="55"/>
    </row>
    <row r="62" spans="2:21" ht="21.4" customHeight="1" x14ac:dyDescent="0.2">
      <c r="B62" s="47" t="s">
        <v>250</v>
      </c>
      <c r="C62" s="48" t="s">
        <v>97</v>
      </c>
      <c r="D62" s="49" t="s">
        <v>2</v>
      </c>
      <c r="E62" s="71" t="s">
        <v>110</v>
      </c>
      <c r="F62" s="71" t="s">
        <v>111</v>
      </c>
      <c r="G62" s="71" t="s">
        <v>101</v>
      </c>
      <c r="H62" s="50"/>
      <c r="I62" s="52">
        <v>193400</v>
      </c>
      <c r="J62" s="52">
        <v>48348</v>
      </c>
      <c r="K62" s="53">
        <f t="shared" si="2"/>
        <v>145052</v>
      </c>
      <c r="L62" s="73"/>
      <c r="M62" s="55" t="str">
        <f t="shared" si="3"/>
        <v>44001049210070280121</v>
      </c>
      <c r="N62" s="55"/>
      <c r="O62" s="55"/>
      <c r="P62" s="55"/>
      <c r="Q62" s="55"/>
      <c r="R62" s="55"/>
      <c r="S62" s="55"/>
      <c r="T62" s="55"/>
      <c r="U62" s="55"/>
    </row>
    <row r="63" spans="2:21" ht="31.7" customHeight="1" x14ac:dyDescent="0.2">
      <c r="B63" s="47" t="s">
        <v>252</v>
      </c>
      <c r="C63" s="48" t="s">
        <v>97</v>
      </c>
      <c r="D63" s="49" t="s">
        <v>2</v>
      </c>
      <c r="E63" s="71" t="s">
        <v>110</v>
      </c>
      <c r="F63" s="71" t="s">
        <v>111</v>
      </c>
      <c r="G63" s="71" t="s">
        <v>105</v>
      </c>
      <c r="H63" s="50"/>
      <c r="I63" s="52">
        <v>58400</v>
      </c>
      <c r="J63" s="52">
        <v>14601</v>
      </c>
      <c r="K63" s="53">
        <f t="shared" si="2"/>
        <v>43799</v>
      </c>
      <c r="L63" s="73"/>
      <c r="M63" s="55" t="str">
        <f t="shared" si="3"/>
        <v>44001049210070280129</v>
      </c>
      <c r="N63" s="55"/>
      <c r="O63" s="55"/>
      <c r="P63" s="55"/>
      <c r="Q63" s="55"/>
      <c r="R63" s="55"/>
      <c r="S63" s="55"/>
      <c r="T63" s="55"/>
      <c r="U63" s="55"/>
    </row>
    <row r="64" spans="2:21" ht="15" customHeight="1" x14ac:dyDescent="0.2">
      <c r="B64" s="47" t="s">
        <v>253</v>
      </c>
      <c r="C64" s="48" t="s">
        <v>97</v>
      </c>
      <c r="D64" s="49" t="s">
        <v>2</v>
      </c>
      <c r="E64" s="71" t="s">
        <v>110</v>
      </c>
      <c r="F64" s="71" t="s">
        <v>111</v>
      </c>
      <c r="G64" s="71" t="s">
        <v>109</v>
      </c>
      <c r="H64" s="50"/>
      <c r="I64" s="52">
        <v>7500</v>
      </c>
      <c r="J64" s="52">
        <v>0</v>
      </c>
      <c r="K64" s="53">
        <f t="shared" si="2"/>
        <v>7500</v>
      </c>
      <c r="L64" s="73"/>
      <c r="M64" s="55" t="str">
        <f t="shared" si="3"/>
        <v>44001049210070280244</v>
      </c>
      <c r="N64" s="55"/>
      <c r="O64" s="55"/>
      <c r="P64" s="55"/>
      <c r="Q64" s="55"/>
      <c r="R64" s="55"/>
      <c r="S64" s="55"/>
      <c r="T64" s="55"/>
      <c r="U64" s="55"/>
    </row>
    <row r="65" spans="2:21" ht="15" customHeight="1" x14ac:dyDescent="0.2">
      <c r="B65" s="47" t="s">
        <v>253</v>
      </c>
      <c r="C65" s="48" t="s">
        <v>97</v>
      </c>
      <c r="D65" s="49" t="s">
        <v>2</v>
      </c>
      <c r="E65" s="71" t="s">
        <v>110</v>
      </c>
      <c r="F65" s="71" t="s">
        <v>112</v>
      </c>
      <c r="G65" s="71" t="s">
        <v>109</v>
      </c>
      <c r="H65" s="50"/>
      <c r="I65" s="52">
        <v>500</v>
      </c>
      <c r="J65" s="52">
        <v>0</v>
      </c>
      <c r="K65" s="53">
        <f t="shared" si="2"/>
        <v>500</v>
      </c>
      <c r="L65" s="73"/>
      <c r="M65" s="55" t="str">
        <f t="shared" si="3"/>
        <v>44001049210070650244</v>
      </c>
      <c r="N65" s="55"/>
      <c r="O65" s="55"/>
      <c r="P65" s="55"/>
      <c r="Q65" s="55"/>
      <c r="R65" s="55"/>
      <c r="S65" s="55"/>
      <c r="T65" s="55"/>
      <c r="U65" s="55"/>
    </row>
    <row r="66" spans="2:21" ht="21.4" customHeight="1" x14ac:dyDescent="0.2">
      <c r="B66" s="47" t="s">
        <v>250</v>
      </c>
      <c r="C66" s="48" t="s">
        <v>97</v>
      </c>
      <c r="D66" s="49" t="s">
        <v>2</v>
      </c>
      <c r="E66" s="71" t="s">
        <v>110</v>
      </c>
      <c r="F66" s="71" t="s">
        <v>113</v>
      </c>
      <c r="G66" s="71" t="s">
        <v>101</v>
      </c>
      <c r="H66" s="50"/>
      <c r="I66" s="52">
        <v>5153000</v>
      </c>
      <c r="J66" s="52">
        <v>1280810</v>
      </c>
      <c r="K66" s="53">
        <f t="shared" si="2"/>
        <v>3872190</v>
      </c>
      <c r="L66" s="73"/>
      <c r="M66" s="55" t="str">
        <f t="shared" si="3"/>
        <v>44001049320001000121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251</v>
      </c>
      <c r="C67" s="48" t="s">
        <v>97</v>
      </c>
      <c r="D67" s="49" t="s">
        <v>2</v>
      </c>
      <c r="E67" s="71" t="s">
        <v>110</v>
      </c>
      <c r="F67" s="71" t="s">
        <v>113</v>
      </c>
      <c r="G67" s="71" t="s">
        <v>103</v>
      </c>
      <c r="H67" s="50"/>
      <c r="I67" s="52">
        <v>267000</v>
      </c>
      <c r="J67" s="52">
        <v>0</v>
      </c>
      <c r="K67" s="53">
        <f t="shared" si="2"/>
        <v>267000</v>
      </c>
      <c r="L67" s="73"/>
      <c r="M67" s="55" t="str">
        <f t="shared" si="3"/>
        <v>44001049320001000122</v>
      </c>
      <c r="N67" s="55"/>
      <c r="O67" s="55"/>
      <c r="P67" s="55"/>
      <c r="Q67" s="55"/>
      <c r="R67" s="55"/>
      <c r="S67" s="55"/>
      <c r="T67" s="55"/>
      <c r="U67" s="55"/>
    </row>
    <row r="68" spans="2:21" ht="31.7" customHeight="1" x14ac:dyDescent="0.2">
      <c r="B68" s="47" t="s">
        <v>252</v>
      </c>
      <c r="C68" s="48" t="s">
        <v>97</v>
      </c>
      <c r="D68" s="49" t="s">
        <v>2</v>
      </c>
      <c r="E68" s="71" t="s">
        <v>110</v>
      </c>
      <c r="F68" s="71" t="s">
        <v>113</v>
      </c>
      <c r="G68" s="71" t="s">
        <v>105</v>
      </c>
      <c r="H68" s="50"/>
      <c r="I68" s="52">
        <v>1556100</v>
      </c>
      <c r="J68" s="52">
        <v>340994.49</v>
      </c>
      <c r="K68" s="53">
        <f t="shared" si="2"/>
        <v>1215105.51</v>
      </c>
      <c r="L68" s="73"/>
      <c r="M68" s="55" t="str">
        <f t="shared" si="3"/>
        <v>44001049320001000129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 x14ac:dyDescent="0.2">
      <c r="B69" s="47" t="s">
        <v>253</v>
      </c>
      <c r="C69" s="48" t="s">
        <v>97</v>
      </c>
      <c r="D69" s="49" t="s">
        <v>2</v>
      </c>
      <c r="E69" s="71" t="s">
        <v>110</v>
      </c>
      <c r="F69" s="71" t="s">
        <v>113</v>
      </c>
      <c r="G69" s="71" t="s">
        <v>109</v>
      </c>
      <c r="H69" s="50"/>
      <c r="I69" s="52">
        <v>954840</v>
      </c>
      <c r="J69" s="52">
        <v>486723.22</v>
      </c>
      <c r="K69" s="53">
        <f t="shared" si="2"/>
        <v>468116.78</v>
      </c>
      <c r="L69" s="73"/>
      <c r="M69" s="55" t="str">
        <f t="shared" si="3"/>
        <v>44001049320001000244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 x14ac:dyDescent="0.2">
      <c r="B70" s="47" t="s">
        <v>254</v>
      </c>
      <c r="C70" s="48" t="s">
        <v>97</v>
      </c>
      <c r="D70" s="49" t="s">
        <v>2</v>
      </c>
      <c r="E70" s="71" t="s">
        <v>110</v>
      </c>
      <c r="F70" s="71" t="s">
        <v>113</v>
      </c>
      <c r="G70" s="71" t="s">
        <v>115</v>
      </c>
      <c r="H70" s="50"/>
      <c r="I70" s="52">
        <v>1500000</v>
      </c>
      <c r="J70" s="52">
        <v>775501.18</v>
      </c>
      <c r="K70" s="53">
        <f t="shared" si="2"/>
        <v>724498.82</v>
      </c>
      <c r="L70" s="73"/>
      <c r="M70" s="55" t="str">
        <f t="shared" si="3"/>
        <v>44001049320001000247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255</v>
      </c>
      <c r="C71" s="48" t="s">
        <v>97</v>
      </c>
      <c r="D71" s="49" t="s">
        <v>2</v>
      </c>
      <c r="E71" s="71" t="s">
        <v>117</v>
      </c>
      <c r="F71" s="71" t="s">
        <v>118</v>
      </c>
      <c r="G71" s="71" t="s">
        <v>119</v>
      </c>
      <c r="H71" s="50"/>
      <c r="I71" s="52">
        <v>119000</v>
      </c>
      <c r="J71" s="52">
        <v>29750</v>
      </c>
      <c r="K71" s="53">
        <f t="shared" si="2"/>
        <v>89250</v>
      </c>
      <c r="L71" s="73"/>
      <c r="M71" s="55" t="str">
        <f t="shared" si="3"/>
        <v>44001068810063230540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256</v>
      </c>
      <c r="C72" s="48" t="s">
        <v>97</v>
      </c>
      <c r="D72" s="49" t="s">
        <v>2</v>
      </c>
      <c r="E72" s="71" t="s">
        <v>121</v>
      </c>
      <c r="F72" s="71" t="s">
        <v>122</v>
      </c>
      <c r="G72" s="71" t="s">
        <v>123</v>
      </c>
      <c r="H72" s="50"/>
      <c r="I72" s="52">
        <v>10000</v>
      </c>
      <c r="J72" s="52">
        <v>0</v>
      </c>
      <c r="K72" s="53">
        <f t="shared" si="2"/>
        <v>10000</v>
      </c>
      <c r="L72" s="73"/>
      <c r="M72" s="55" t="str">
        <f t="shared" si="3"/>
        <v>44001119590021020870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253</v>
      </c>
      <c r="C73" s="48" t="s">
        <v>97</v>
      </c>
      <c r="D73" s="49" t="s">
        <v>2</v>
      </c>
      <c r="E73" s="71" t="s">
        <v>124</v>
      </c>
      <c r="F73" s="71" t="s">
        <v>125</v>
      </c>
      <c r="G73" s="71" t="s">
        <v>109</v>
      </c>
      <c r="H73" s="50"/>
      <c r="I73" s="52">
        <v>96000</v>
      </c>
      <c r="J73" s="52">
        <v>56694</v>
      </c>
      <c r="K73" s="53">
        <f t="shared" si="2"/>
        <v>39306</v>
      </c>
      <c r="L73" s="73"/>
      <c r="M73" s="55" t="str">
        <f t="shared" si="3"/>
        <v>44001130100199990244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 x14ac:dyDescent="0.2">
      <c r="B74" s="47" t="s">
        <v>253</v>
      </c>
      <c r="C74" s="48" t="s">
        <v>97</v>
      </c>
      <c r="D74" s="49" t="s">
        <v>2</v>
      </c>
      <c r="E74" s="71" t="s">
        <v>124</v>
      </c>
      <c r="F74" s="71" t="s">
        <v>126</v>
      </c>
      <c r="G74" s="71" t="s">
        <v>109</v>
      </c>
      <c r="H74" s="50"/>
      <c r="I74" s="52">
        <v>33000</v>
      </c>
      <c r="J74" s="52">
        <v>12440</v>
      </c>
      <c r="K74" s="53">
        <f t="shared" si="2"/>
        <v>20560</v>
      </c>
      <c r="L74" s="73"/>
      <c r="M74" s="55" t="str">
        <f t="shared" si="3"/>
        <v>44001130100299990244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253</v>
      </c>
      <c r="C75" s="48" t="s">
        <v>97</v>
      </c>
      <c r="D75" s="49" t="s">
        <v>2</v>
      </c>
      <c r="E75" s="71" t="s">
        <v>124</v>
      </c>
      <c r="F75" s="71" t="s">
        <v>127</v>
      </c>
      <c r="G75" s="71" t="s">
        <v>109</v>
      </c>
      <c r="H75" s="50"/>
      <c r="I75" s="52">
        <v>40000</v>
      </c>
      <c r="J75" s="52">
        <v>2500</v>
      </c>
      <c r="K75" s="53">
        <f t="shared" si="2"/>
        <v>37500</v>
      </c>
      <c r="L75" s="73"/>
      <c r="M75" s="55" t="str">
        <f t="shared" si="3"/>
        <v>44001130200299990244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253</v>
      </c>
      <c r="C76" s="48" t="s">
        <v>97</v>
      </c>
      <c r="D76" s="49" t="s">
        <v>2</v>
      </c>
      <c r="E76" s="71" t="s">
        <v>124</v>
      </c>
      <c r="F76" s="71" t="s">
        <v>128</v>
      </c>
      <c r="G76" s="71" t="s">
        <v>109</v>
      </c>
      <c r="H76" s="50"/>
      <c r="I76" s="52">
        <v>10000</v>
      </c>
      <c r="J76" s="52">
        <v>10000</v>
      </c>
      <c r="K76" s="53">
        <f t="shared" si="2"/>
        <v>0</v>
      </c>
      <c r="L76" s="73"/>
      <c r="M76" s="55" t="str">
        <f t="shared" si="3"/>
        <v>44001130900399990244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257</v>
      </c>
      <c r="C77" s="48" t="s">
        <v>97</v>
      </c>
      <c r="D77" s="49" t="s">
        <v>2</v>
      </c>
      <c r="E77" s="71" t="s">
        <v>124</v>
      </c>
      <c r="F77" s="71" t="s">
        <v>130</v>
      </c>
      <c r="G77" s="71" t="s">
        <v>131</v>
      </c>
      <c r="H77" s="50"/>
      <c r="I77" s="52">
        <v>226968</v>
      </c>
      <c r="J77" s="52">
        <v>0</v>
      </c>
      <c r="K77" s="53">
        <f t="shared" si="2"/>
        <v>226968</v>
      </c>
      <c r="L77" s="73"/>
      <c r="M77" s="55" t="str">
        <f t="shared" si="3"/>
        <v>44001138620082010360</v>
      </c>
      <c r="N77" s="55"/>
      <c r="O77" s="55"/>
      <c r="P77" s="55"/>
      <c r="Q77" s="55"/>
      <c r="R77" s="55"/>
      <c r="S77" s="55"/>
      <c r="T77" s="55"/>
      <c r="U77" s="55"/>
    </row>
    <row r="78" spans="2:21" ht="31.7" customHeight="1" x14ac:dyDescent="0.2">
      <c r="B78" s="47" t="s">
        <v>258</v>
      </c>
      <c r="C78" s="48" t="s">
        <v>97</v>
      </c>
      <c r="D78" s="49" t="s">
        <v>2</v>
      </c>
      <c r="E78" s="71" t="s">
        <v>124</v>
      </c>
      <c r="F78" s="71" t="s">
        <v>130</v>
      </c>
      <c r="G78" s="71" t="s">
        <v>133</v>
      </c>
      <c r="H78" s="50"/>
      <c r="I78" s="52">
        <v>5000</v>
      </c>
      <c r="J78" s="52">
        <v>2531</v>
      </c>
      <c r="K78" s="53">
        <f t="shared" si="2"/>
        <v>2469</v>
      </c>
      <c r="L78" s="73"/>
      <c r="M78" s="55" t="str">
        <f t="shared" si="3"/>
        <v>44001138620082010831</v>
      </c>
      <c r="N78" s="55"/>
      <c r="O78" s="55"/>
      <c r="P78" s="55"/>
      <c r="Q78" s="55"/>
      <c r="R78" s="55"/>
      <c r="S78" s="55"/>
      <c r="T78" s="55"/>
      <c r="U78" s="55"/>
    </row>
    <row r="79" spans="2:21" ht="21.4" customHeight="1" x14ac:dyDescent="0.2">
      <c r="B79" s="47" t="s">
        <v>259</v>
      </c>
      <c r="C79" s="48" t="s">
        <v>97</v>
      </c>
      <c r="D79" s="49" t="s">
        <v>2</v>
      </c>
      <c r="E79" s="71" t="s">
        <v>124</v>
      </c>
      <c r="F79" s="71" t="s">
        <v>130</v>
      </c>
      <c r="G79" s="71" t="s">
        <v>135</v>
      </c>
      <c r="H79" s="50"/>
      <c r="I79" s="52">
        <v>25000</v>
      </c>
      <c r="J79" s="52">
        <v>1045</v>
      </c>
      <c r="K79" s="53">
        <f t="shared" si="2"/>
        <v>23955</v>
      </c>
      <c r="L79" s="73"/>
      <c r="M79" s="55" t="str">
        <f t="shared" si="3"/>
        <v>44001138620082010851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260</v>
      </c>
      <c r="C80" s="48" t="s">
        <v>97</v>
      </c>
      <c r="D80" s="49" t="s">
        <v>2</v>
      </c>
      <c r="E80" s="71" t="s">
        <v>124</v>
      </c>
      <c r="F80" s="71" t="s">
        <v>130</v>
      </c>
      <c r="G80" s="71" t="s">
        <v>137</v>
      </c>
      <c r="H80" s="50"/>
      <c r="I80" s="52">
        <v>50000</v>
      </c>
      <c r="J80" s="52">
        <v>6240</v>
      </c>
      <c r="K80" s="53">
        <f t="shared" si="2"/>
        <v>43760</v>
      </c>
      <c r="L80" s="73"/>
      <c r="M80" s="55" t="str">
        <f t="shared" si="3"/>
        <v>44001138620082010852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261</v>
      </c>
      <c r="C81" s="48" t="s">
        <v>97</v>
      </c>
      <c r="D81" s="49" t="s">
        <v>2</v>
      </c>
      <c r="E81" s="71" t="s">
        <v>124</v>
      </c>
      <c r="F81" s="71" t="s">
        <v>130</v>
      </c>
      <c r="G81" s="71" t="s">
        <v>139</v>
      </c>
      <c r="H81" s="50"/>
      <c r="I81" s="52">
        <v>49570</v>
      </c>
      <c r="J81" s="52">
        <v>12580.79</v>
      </c>
      <c r="K81" s="53">
        <f t="shared" si="2"/>
        <v>36989.21</v>
      </c>
      <c r="L81" s="73"/>
      <c r="M81" s="55" t="str">
        <f t="shared" si="3"/>
        <v>44001138620082010853</v>
      </c>
      <c r="N81" s="55"/>
      <c r="O81" s="55"/>
      <c r="P81" s="55"/>
      <c r="Q81" s="55"/>
      <c r="R81" s="55"/>
      <c r="S81" s="55"/>
      <c r="T81" s="55"/>
      <c r="U81" s="55"/>
    </row>
    <row r="82" spans="2:21" ht="21.4" customHeight="1" x14ac:dyDescent="0.2">
      <c r="B82" s="47" t="s">
        <v>250</v>
      </c>
      <c r="C82" s="48" t="s">
        <v>97</v>
      </c>
      <c r="D82" s="49" t="s">
        <v>2</v>
      </c>
      <c r="E82" s="71" t="s">
        <v>140</v>
      </c>
      <c r="F82" s="71" t="s">
        <v>141</v>
      </c>
      <c r="G82" s="71" t="s">
        <v>101</v>
      </c>
      <c r="H82" s="50"/>
      <c r="I82" s="52">
        <v>240000</v>
      </c>
      <c r="J82" s="52">
        <v>57897.83</v>
      </c>
      <c r="K82" s="53">
        <f t="shared" si="2"/>
        <v>182102.16999999998</v>
      </c>
      <c r="L82" s="73"/>
      <c r="M82" s="55" t="str">
        <f t="shared" si="3"/>
        <v>44002039820051180121</v>
      </c>
      <c r="N82" s="55"/>
      <c r="O82" s="55"/>
      <c r="P82" s="55"/>
      <c r="Q82" s="55"/>
      <c r="R82" s="55"/>
      <c r="S82" s="55"/>
      <c r="T82" s="55"/>
      <c r="U82" s="55"/>
    </row>
    <row r="83" spans="2:21" ht="31.7" customHeight="1" x14ac:dyDescent="0.2">
      <c r="B83" s="47" t="s">
        <v>252</v>
      </c>
      <c r="C83" s="48" t="s">
        <v>97</v>
      </c>
      <c r="D83" s="49" t="s">
        <v>2</v>
      </c>
      <c r="E83" s="71" t="s">
        <v>140</v>
      </c>
      <c r="F83" s="71" t="s">
        <v>141</v>
      </c>
      <c r="G83" s="71" t="s">
        <v>105</v>
      </c>
      <c r="H83" s="50"/>
      <c r="I83" s="52">
        <v>72480</v>
      </c>
      <c r="J83" s="52">
        <v>15100</v>
      </c>
      <c r="K83" s="53">
        <f t="shared" si="2"/>
        <v>57380</v>
      </c>
      <c r="L83" s="73"/>
      <c r="M83" s="55" t="str">
        <f t="shared" si="3"/>
        <v>44002039820051180129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253</v>
      </c>
      <c r="C84" s="48" t="s">
        <v>97</v>
      </c>
      <c r="D84" s="49" t="s">
        <v>2</v>
      </c>
      <c r="E84" s="71" t="s">
        <v>140</v>
      </c>
      <c r="F84" s="71" t="s">
        <v>141</v>
      </c>
      <c r="G84" s="71" t="s">
        <v>109</v>
      </c>
      <c r="H84" s="50"/>
      <c r="I84" s="52">
        <v>32570</v>
      </c>
      <c r="J84" s="52">
        <v>0</v>
      </c>
      <c r="K84" s="53">
        <f t="shared" si="2"/>
        <v>32570</v>
      </c>
      <c r="L84" s="73"/>
      <c r="M84" s="55" t="str">
        <f t="shared" si="3"/>
        <v>44002039820051180244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253</v>
      </c>
      <c r="C85" s="48" t="s">
        <v>97</v>
      </c>
      <c r="D85" s="49" t="s">
        <v>2</v>
      </c>
      <c r="E85" s="71" t="s">
        <v>142</v>
      </c>
      <c r="F85" s="71" t="s">
        <v>143</v>
      </c>
      <c r="G85" s="71" t="s">
        <v>109</v>
      </c>
      <c r="H85" s="50"/>
      <c r="I85" s="52">
        <v>560200</v>
      </c>
      <c r="J85" s="52">
        <v>38331.9</v>
      </c>
      <c r="K85" s="53">
        <f t="shared" si="2"/>
        <v>521868.1</v>
      </c>
      <c r="L85" s="73"/>
      <c r="M85" s="55" t="str">
        <f t="shared" si="3"/>
        <v>44003100400199990244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253</v>
      </c>
      <c r="C86" s="48" t="s">
        <v>97</v>
      </c>
      <c r="D86" s="49" t="s">
        <v>2</v>
      </c>
      <c r="E86" s="71" t="s">
        <v>142</v>
      </c>
      <c r="F86" s="71" t="s">
        <v>144</v>
      </c>
      <c r="G86" s="71" t="s">
        <v>109</v>
      </c>
      <c r="H86" s="50"/>
      <c r="I86" s="52">
        <v>40000</v>
      </c>
      <c r="J86" s="52">
        <v>0</v>
      </c>
      <c r="K86" s="53">
        <f t="shared" si="2"/>
        <v>40000</v>
      </c>
      <c r="L86" s="73"/>
      <c r="M86" s="55" t="str">
        <f t="shared" si="3"/>
        <v>44003100400299990244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253</v>
      </c>
      <c r="C87" s="48" t="s">
        <v>97</v>
      </c>
      <c r="D87" s="49" t="s">
        <v>2</v>
      </c>
      <c r="E87" s="71" t="s">
        <v>145</v>
      </c>
      <c r="F87" s="71" t="s">
        <v>146</v>
      </c>
      <c r="G87" s="71" t="s">
        <v>109</v>
      </c>
      <c r="H87" s="50"/>
      <c r="I87" s="52">
        <v>816000</v>
      </c>
      <c r="J87" s="52">
        <v>0</v>
      </c>
      <c r="K87" s="53">
        <f t="shared" si="2"/>
        <v>816000</v>
      </c>
      <c r="L87" s="73"/>
      <c r="M87" s="55" t="str">
        <f t="shared" si="3"/>
        <v>44004090300171520244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253</v>
      </c>
      <c r="C88" s="48" t="s">
        <v>97</v>
      </c>
      <c r="D88" s="49" t="s">
        <v>2</v>
      </c>
      <c r="E88" s="71" t="s">
        <v>145</v>
      </c>
      <c r="F88" s="71" t="s">
        <v>147</v>
      </c>
      <c r="G88" s="71" t="s">
        <v>109</v>
      </c>
      <c r="H88" s="50"/>
      <c r="I88" s="52">
        <v>3174000</v>
      </c>
      <c r="J88" s="52">
        <v>1300616.93</v>
      </c>
      <c r="K88" s="53">
        <f t="shared" si="2"/>
        <v>1873383.07</v>
      </c>
      <c r="L88" s="73"/>
      <c r="M88" s="55" t="str">
        <f t="shared" si="3"/>
        <v>44004090300199990244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253</v>
      </c>
      <c r="C89" s="48" t="s">
        <v>97</v>
      </c>
      <c r="D89" s="49" t="s">
        <v>2</v>
      </c>
      <c r="E89" s="71" t="s">
        <v>145</v>
      </c>
      <c r="F89" s="71" t="s">
        <v>148</v>
      </c>
      <c r="G89" s="71" t="s">
        <v>109</v>
      </c>
      <c r="H89" s="50"/>
      <c r="I89" s="52">
        <v>42900</v>
      </c>
      <c r="J89" s="52">
        <v>0</v>
      </c>
      <c r="K89" s="53">
        <f t="shared" si="2"/>
        <v>42900</v>
      </c>
      <c r="L89" s="73"/>
      <c r="M89" s="55" t="str">
        <f t="shared" si="3"/>
        <v>440040903001S1520244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253</v>
      </c>
      <c r="C90" s="48" t="s">
        <v>97</v>
      </c>
      <c r="D90" s="49" t="s">
        <v>2</v>
      </c>
      <c r="E90" s="71" t="s">
        <v>149</v>
      </c>
      <c r="F90" s="71" t="s">
        <v>150</v>
      </c>
      <c r="G90" s="71" t="s">
        <v>109</v>
      </c>
      <c r="H90" s="50"/>
      <c r="I90" s="52">
        <v>128914.7</v>
      </c>
      <c r="J90" s="52">
        <v>37321.03</v>
      </c>
      <c r="K90" s="53">
        <f t="shared" ref="K90:K121" si="4">IF(IF(I90="",0,I90)=0,0,(IF(I90&gt;0,IF(J90&gt;I90,0,I90-J90),IF(J90&gt;I90,I90-J90,0))))</f>
        <v>91593.67</v>
      </c>
      <c r="L90" s="73"/>
      <c r="M90" s="55" t="str">
        <f t="shared" ref="M90:M117" si="5">IF(D90="","000",D90)&amp;IF(E90="","0000",E90)&amp;IF(F90="","0000000000",F90)&amp;IF(G90="","000",G90)&amp;H90</f>
        <v>44005018110099970244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253</v>
      </c>
      <c r="C91" s="48" t="s">
        <v>97</v>
      </c>
      <c r="D91" s="49" t="s">
        <v>2</v>
      </c>
      <c r="E91" s="71" t="s">
        <v>149</v>
      </c>
      <c r="F91" s="71" t="s">
        <v>151</v>
      </c>
      <c r="G91" s="71" t="s">
        <v>109</v>
      </c>
      <c r="H91" s="50"/>
      <c r="I91" s="52">
        <v>202000</v>
      </c>
      <c r="J91" s="52">
        <v>0</v>
      </c>
      <c r="K91" s="53">
        <f t="shared" si="4"/>
        <v>202000</v>
      </c>
      <c r="L91" s="73"/>
      <c r="M91" s="55" t="str">
        <f t="shared" si="5"/>
        <v>44005018110099990244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253</v>
      </c>
      <c r="C92" s="48" t="s">
        <v>97</v>
      </c>
      <c r="D92" s="49" t="s">
        <v>2</v>
      </c>
      <c r="E92" s="71" t="s">
        <v>152</v>
      </c>
      <c r="F92" s="71" t="s">
        <v>153</v>
      </c>
      <c r="G92" s="71" t="s">
        <v>109</v>
      </c>
      <c r="H92" s="50"/>
      <c r="I92" s="52">
        <v>247744</v>
      </c>
      <c r="J92" s="52">
        <v>0</v>
      </c>
      <c r="K92" s="53">
        <f t="shared" si="4"/>
        <v>247744</v>
      </c>
      <c r="L92" s="73"/>
      <c r="M92" s="55" t="str">
        <f t="shared" si="5"/>
        <v>44005021000521310244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253</v>
      </c>
      <c r="C93" s="48" t="s">
        <v>97</v>
      </c>
      <c r="D93" s="49" t="s">
        <v>2</v>
      </c>
      <c r="E93" s="71" t="s">
        <v>152</v>
      </c>
      <c r="F93" s="71" t="s">
        <v>154</v>
      </c>
      <c r="G93" s="71" t="s">
        <v>109</v>
      </c>
      <c r="H93" s="50"/>
      <c r="I93" s="52">
        <v>8685844.7899999991</v>
      </c>
      <c r="J93" s="52">
        <v>0</v>
      </c>
      <c r="K93" s="53">
        <f t="shared" si="4"/>
        <v>8685844.7899999991</v>
      </c>
      <c r="L93" s="73"/>
      <c r="M93" s="55" t="str">
        <f t="shared" si="5"/>
        <v>44005021000572370244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253</v>
      </c>
      <c r="C94" s="48" t="s">
        <v>97</v>
      </c>
      <c r="D94" s="49" t="s">
        <v>2</v>
      </c>
      <c r="E94" s="71" t="s">
        <v>152</v>
      </c>
      <c r="F94" s="71" t="s">
        <v>155</v>
      </c>
      <c r="G94" s="71" t="s">
        <v>109</v>
      </c>
      <c r="H94" s="50"/>
      <c r="I94" s="52">
        <v>755290.86</v>
      </c>
      <c r="J94" s="52">
        <v>0</v>
      </c>
      <c r="K94" s="53">
        <f t="shared" si="4"/>
        <v>755290.86</v>
      </c>
      <c r="L94" s="73"/>
      <c r="M94" s="55" t="str">
        <f t="shared" si="5"/>
        <v>440050210005S2370244</v>
      </c>
      <c r="N94" s="55"/>
      <c r="O94" s="55"/>
      <c r="P94" s="55"/>
      <c r="Q94" s="55"/>
      <c r="R94" s="55"/>
      <c r="S94" s="55"/>
      <c r="T94" s="55"/>
      <c r="U94" s="55"/>
    </row>
    <row r="95" spans="2:21" ht="41.65" customHeight="1" x14ac:dyDescent="0.2">
      <c r="B95" s="47" t="s">
        <v>262</v>
      </c>
      <c r="C95" s="48" t="s">
        <v>97</v>
      </c>
      <c r="D95" s="49" t="s">
        <v>2</v>
      </c>
      <c r="E95" s="71" t="s">
        <v>152</v>
      </c>
      <c r="F95" s="71" t="s">
        <v>157</v>
      </c>
      <c r="G95" s="71" t="s">
        <v>158</v>
      </c>
      <c r="H95" s="50"/>
      <c r="I95" s="52">
        <v>784700</v>
      </c>
      <c r="J95" s="52">
        <v>196175</v>
      </c>
      <c r="K95" s="53">
        <f t="shared" si="4"/>
        <v>588525</v>
      </c>
      <c r="L95" s="73"/>
      <c r="M95" s="55" t="str">
        <f t="shared" si="5"/>
        <v>44005028720081040811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253</v>
      </c>
      <c r="C96" s="48" t="s">
        <v>97</v>
      </c>
      <c r="D96" s="49" t="s">
        <v>2</v>
      </c>
      <c r="E96" s="71" t="s">
        <v>152</v>
      </c>
      <c r="F96" s="71" t="s">
        <v>159</v>
      </c>
      <c r="G96" s="71" t="s">
        <v>109</v>
      </c>
      <c r="H96" s="50"/>
      <c r="I96" s="52">
        <v>150000</v>
      </c>
      <c r="J96" s="52">
        <v>112242.7</v>
      </c>
      <c r="K96" s="53">
        <f t="shared" si="4"/>
        <v>37757.300000000003</v>
      </c>
      <c r="L96" s="73"/>
      <c r="M96" s="55" t="str">
        <f t="shared" si="5"/>
        <v>44005028730099990244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253</v>
      </c>
      <c r="C97" s="48" t="s">
        <v>97</v>
      </c>
      <c r="D97" s="49" t="s">
        <v>2</v>
      </c>
      <c r="E97" s="71" t="s">
        <v>160</v>
      </c>
      <c r="F97" s="71" t="s">
        <v>161</v>
      </c>
      <c r="G97" s="71" t="s">
        <v>109</v>
      </c>
      <c r="H97" s="50"/>
      <c r="I97" s="52">
        <v>30000</v>
      </c>
      <c r="J97" s="52">
        <v>0</v>
      </c>
      <c r="K97" s="53">
        <f t="shared" si="4"/>
        <v>30000</v>
      </c>
      <c r="L97" s="73"/>
      <c r="M97" s="55" t="str">
        <f t="shared" si="5"/>
        <v>44005030500299990244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253</v>
      </c>
      <c r="C98" s="48" t="s">
        <v>97</v>
      </c>
      <c r="D98" s="49" t="s">
        <v>2</v>
      </c>
      <c r="E98" s="71" t="s">
        <v>160</v>
      </c>
      <c r="F98" s="71" t="s">
        <v>162</v>
      </c>
      <c r="G98" s="71" t="s">
        <v>109</v>
      </c>
      <c r="H98" s="50"/>
      <c r="I98" s="52">
        <v>50000</v>
      </c>
      <c r="J98" s="52">
        <v>49784.57</v>
      </c>
      <c r="K98" s="53">
        <f t="shared" si="4"/>
        <v>215.43000000000029</v>
      </c>
      <c r="L98" s="73"/>
      <c r="M98" s="55" t="str">
        <f t="shared" si="5"/>
        <v>44005031000299990244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253</v>
      </c>
      <c r="C99" s="48" t="s">
        <v>97</v>
      </c>
      <c r="D99" s="49" t="s">
        <v>2</v>
      </c>
      <c r="E99" s="71" t="s">
        <v>160</v>
      </c>
      <c r="F99" s="71" t="s">
        <v>163</v>
      </c>
      <c r="G99" s="71" t="s">
        <v>109</v>
      </c>
      <c r="H99" s="50"/>
      <c r="I99" s="52">
        <v>31000</v>
      </c>
      <c r="J99" s="52">
        <v>0</v>
      </c>
      <c r="K99" s="53">
        <f t="shared" si="4"/>
        <v>31000</v>
      </c>
      <c r="L99" s="73"/>
      <c r="M99" s="55" t="str">
        <f t="shared" si="5"/>
        <v>44005031000525430244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253</v>
      </c>
      <c r="C100" s="48" t="s">
        <v>97</v>
      </c>
      <c r="D100" s="49" t="s">
        <v>2</v>
      </c>
      <c r="E100" s="71" t="s">
        <v>160</v>
      </c>
      <c r="F100" s="71" t="s">
        <v>164</v>
      </c>
      <c r="G100" s="71" t="s">
        <v>109</v>
      </c>
      <c r="H100" s="50"/>
      <c r="I100" s="52">
        <v>500000</v>
      </c>
      <c r="J100" s="52">
        <v>0</v>
      </c>
      <c r="K100" s="53">
        <f t="shared" si="4"/>
        <v>500000</v>
      </c>
      <c r="L100" s="73"/>
      <c r="M100" s="55" t="str">
        <f t="shared" si="5"/>
        <v>44005031000575260244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253</v>
      </c>
      <c r="C101" s="48" t="s">
        <v>97</v>
      </c>
      <c r="D101" s="49" t="s">
        <v>2</v>
      </c>
      <c r="E101" s="71" t="s">
        <v>160</v>
      </c>
      <c r="F101" s="71" t="s">
        <v>165</v>
      </c>
      <c r="G101" s="71" t="s">
        <v>109</v>
      </c>
      <c r="H101" s="50"/>
      <c r="I101" s="52">
        <v>1000000</v>
      </c>
      <c r="J101" s="52">
        <v>0</v>
      </c>
      <c r="K101" s="53">
        <f t="shared" si="4"/>
        <v>1000000</v>
      </c>
      <c r="L101" s="73"/>
      <c r="M101" s="55" t="str">
        <f t="shared" si="5"/>
        <v>44005031000576100244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253</v>
      </c>
      <c r="C102" s="48" t="s">
        <v>97</v>
      </c>
      <c r="D102" s="49" t="s">
        <v>2</v>
      </c>
      <c r="E102" s="71" t="s">
        <v>160</v>
      </c>
      <c r="F102" s="71" t="s">
        <v>166</v>
      </c>
      <c r="G102" s="71" t="s">
        <v>109</v>
      </c>
      <c r="H102" s="50"/>
      <c r="I102" s="52">
        <v>1543000</v>
      </c>
      <c r="J102" s="52">
        <v>498522.9</v>
      </c>
      <c r="K102" s="53">
        <f t="shared" si="4"/>
        <v>1044477.1</v>
      </c>
      <c r="L102" s="73"/>
      <c r="M102" s="55" t="str">
        <f t="shared" si="5"/>
        <v>44005031000599990244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253</v>
      </c>
      <c r="C103" s="48" t="s">
        <v>97</v>
      </c>
      <c r="D103" s="49" t="s">
        <v>2</v>
      </c>
      <c r="E103" s="71" t="s">
        <v>160</v>
      </c>
      <c r="F103" s="71" t="s">
        <v>167</v>
      </c>
      <c r="G103" s="71" t="s">
        <v>109</v>
      </c>
      <c r="H103" s="50"/>
      <c r="I103" s="52">
        <v>250000</v>
      </c>
      <c r="J103" s="52">
        <v>0</v>
      </c>
      <c r="K103" s="53">
        <f t="shared" si="4"/>
        <v>250000</v>
      </c>
      <c r="L103" s="73"/>
      <c r="M103" s="55" t="str">
        <f t="shared" si="5"/>
        <v>440050310005S5260244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253</v>
      </c>
      <c r="C104" s="48" t="s">
        <v>97</v>
      </c>
      <c r="D104" s="49" t="s">
        <v>2</v>
      </c>
      <c r="E104" s="71" t="s">
        <v>160</v>
      </c>
      <c r="F104" s="71" t="s">
        <v>168</v>
      </c>
      <c r="G104" s="71" t="s">
        <v>109</v>
      </c>
      <c r="H104" s="50"/>
      <c r="I104" s="52">
        <v>1050000</v>
      </c>
      <c r="J104" s="52">
        <v>0</v>
      </c>
      <c r="K104" s="53">
        <f t="shared" si="4"/>
        <v>1050000</v>
      </c>
      <c r="L104" s="73"/>
      <c r="M104" s="55" t="str">
        <f t="shared" si="5"/>
        <v>440050310005S6100244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15" customHeight="1" x14ac:dyDescent="0.2">
      <c r="B105" s="47" t="s">
        <v>253</v>
      </c>
      <c r="C105" s="48" t="s">
        <v>97</v>
      </c>
      <c r="D105" s="49" t="s">
        <v>2</v>
      </c>
      <c r="E105" s="71" t="s">
        <v>160</v>
      </c>
      <c r="F105" s="71" t="s">
        <v>169</v>
      </c>
      <c r="G105" s="71" t="s">
        <v>109</v>
      </c>
      <c r="H105" s="50"/>
      <c r="I105" s="52">
        <v>130000</v>
      </c>
      <c r="J105" s="52">
        <v>0</v>
      </c>
      <c r="K105" s="53">
        <f t="shared" si="4"/>
        <v>130000</v>
      </c>
      <c r="L105" s="73"/>
      <c r="M105" s="55" t="str">
        <f t="shared" si="5"/>
        <v>44005031000699990244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253</v>
      </c>
      <c r="C106" s="48" t="s">
        <v>97</v>
      </c>
      <c r="D106" s="49" t="s">
        <v>2</v>
      </c>
      <c r="E106" s="71" t="s">
        <v>160</v>
      </c>
      <c r="F106" s="71" t="s">
        <v>170</v>
      </c>
      <c r="G106" s="71" t="s">
        <v>109</v>
      </c>
      <c r="H106" s="50"/>
      <c r="I106" s="52">
        <v>50000</v>
      </c>
      <c r="J106" s="52">
        <v>0</v>
      </c>
      <c r="K106" s="53">
        <f t="shared" si="4"/>
        <v>50000</v>
      </c>
      <c r="L106" s="73"/>
      <c r="M106" s="55" t="str">
        <f t="shared" si="5"/>
        <v>44005031000799990244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253</v>
      </c>
      <c r="C107" s="48" t="s">
        <v>97</v>
      </c>
      <c r="D107" s="49" t="s">
        <v>2</v>
      </c>
      <c r="E107" s="71" t="s">
        <v>160</v>
      </c>
      <c r="F107" s="71" t="s">
        <v>171</v>
      </c>
      <c r="G107" s="71" t="s">
        <v>109</v>
      </c>
      <c r="H107" s="50"/>
      <c r="I107" s="52">
        <v>375000</v>
      </c>
      <c r="J107" s="52">
        <v>0</v>
      </c>
      <c r="K107" s="53">
        <f t="shared" si="4"/>
        <v>375000</v>
      </c>
      <c r="L107" s="73"/>
      <c r="M107" s="55" t="str">
        <f t="shared" si="5"/>
        <v>440050310008S2090244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253</v>
      </c>
      <c r="C108" s="48" t="s">
        <v>97</v>
      </c>
      <c r="D108" s="49" t="s">
        <v>2</v>
      </c>
      <c r="E108" s="71" t="s">
        <v>160</v>
      </c>
      <c r="F108" s="71" t="s">
        <v>172</v>
      </c>
      <c r="G108" s="71" t="s">
        <v>109</v>
      </c>
      <c r="H108" s="50"/>
      <c r="I108" s="52">
        <v>1077000</v>
      </c>
      <c r="J108" s="52">
        <v>0</v>
      </c>
      <c r="K108" s="53">
        <f t="shared" si="4"/>
        <v>1077000</v>
      </c>
      <c r="L108" s="73"/>
      <c r="M108" s="55" t="str">
        <f t="shared" si="5"/>
        <v>440050310009L2990244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253</v>
      </c>
      <c r="C109" s="48" t="s">
        <v>97</v>
      </c>
      <c r="D109" s="49" t="s">
        <v>2</v>
      </c>
      <c r="E109" s="71" t="s">
        <v>160</v>
      </c>
      <c r="F109" s="71" t="s">
        <v>173</v>
      </c>
      <c r="G109" s="71" t="s">
        <v>109</v>
      </c>
      <c r="H109" s="50"/>
      <c r="I109" s="52">
        <v>2189346.1</v>
      </c>
      <c r="J109" s="52">
        <v>387775.7</v>
      </c>
      <c r="K109" s="53">
        <f t="shared" si="4"/>
        <v>1801570.4000000001</v>
      </c>
      <c r="L109" s="73"/>
      <c r="M109" s="55" t="str">
        <f t="shared" si="5"/>
        <v>44005038310099990244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254</v>
      </c>
      <c r="C110" s="48" t="s">
        <v>97</v>
      </c>
      <c r="D110" s="49" t="s">
        <v>2</v>
      </c>
      <c r="E110" s="71" t="s">
        <v>160</v>
      </c>
      <c r="F110" s="71" t="s">
        <v>173</v>
      </c>
      <c r="G110" s="71" t="s">
        <v>115</v>
      </c>
      <c r="H110" s="50"/>
      <c r="I110" s="52">
        <v>2650000</v>
      </c>
      <c r="J110" s="52">
        <v>525905.31999999995</v>
      </c>
      <c r="K110" s="53">
        <f t="shared" si="4"/>
        <v>2124094.6800000002</v>
      </c>
      <c r="L110" s="73"/>
      <c r="M110" s="55" t="str">
        <f t="shared" si="5"/>
        <v>44005038310099990247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253</v>
      </c>
      <c r="C111" s="48" t="s">
        <v>97</v>
      </c>
      <c r="D111" s="49" t="s">
        <v>2</v>
      </c>
      <c r="E111" s="71" t="s">
        <v>174</v>
      </c>
      <c r="F111" s="71" t="s">
        <v>175</v>
      </c>
      <c r="G111" s="71" t="s">
        <v>109</v>
      </c>
      <c r="H111" s="50"/>
      <c r="I111" s="52">
        <v>15000</v>
      </c>
      <c r="J111" s="52">
        <v>0</v>
      </c>
      <c r="K111" s="53">
        <f t="shared" si="4"/>
        <v>15000</v>
      </c>
      <c r="L111" s="73"/>
      <c r="M111" s="55" t="str">
        <f t="shared" si="5"/>
        <v>44007071100199990244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253</v>
      </c>
      <c r="C112" s="48" t="s">
        <v>97</v>
      </c>
      <c r="D112" s="49" t="s">
        <v>2</v>
      </c>
      <c r="E112" s="71" t="s">
        <v>174</v>
      </c>
      <c r="F112" s="71" t="s">
        <v>176</v>
      </c>
      <c r="G112" s="71" t="s">
        <v>109</v>
      </c>
      <c r="H112" s="50"/>
      <c r="I112" s="52">
        <v>15000</v>
      </c>
      <c r="J112" s="52">
        <v>0</v>
      </c>
      <c r="K112" s="53">
        <f t="shared" si="4"/>
        <v>15000</v>
      </c>
      <c r="L112" s="73"/>
      <c r="M112" s="55" t="str">
        <f t="shared" si="5"/>
        <v>44007071100299990244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253</v>
      </c>
      <c r="C113" s="48" t="s">
        <v>97</v>
      </c>
      <c r="D113" s="49" t="s">
        <v>2</v>
      </c>
      <c r="E113" s="71" t="s">
        <v>174</v>
      </c>
      <c r="F113" s="71" t="s">
        <v>177</v>
      </c>
      <c r="G113" s="71" t="s">
        <v>109</v>
      </c>
      <c r="H113" s="50"/>
      <c r="I113" s="52">
        <v>3800</v>
      </c>
      <c r="J113" s="52"/>
      <c r="K113" s="53">
        <f t="shared" si="4"/>
        <v>3800</v>
      </c>
      <c r="L113" s="73"/>
      <c r="M113" s="55" t="str">
        <f t="shared" si="5"/>
        <v>44007078410099990244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253</v>
      </c>
      <c r="C114" s="48" t="s">
        <v>97</v>
      </c>
      <c r="D114" s="49" t="s">
        <v>2</v>
      </c>
      <c r="E114" s="71" t="s">
        <v>178</v>
      </c>
      <c r="F114" s="71" t="s">
        <v>179</v>
      </c>
      <c r="G114" s="71" t="s">
        <v>109</v>
      </c>
      <c r="H114" s="50"/>
      <c r="I114" s="52">
        <v>13560</v>
      </c>
      <c r="J114" s="52">
        <v>13560</v>
      </c>
      <c r="K114" s="53">
        <f t="shared" si="4"/>
        <v>0</v>
      </c>
      <c r="L114" s="73"/>
      <c r="M114" s="55" t="str">
        <f t="shared" si="5"/>
        <v>44007090700299990244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253</v>
      </c>
      <c r="C115" s="48" t="s">
        <v>97</v>
      </c>
      <c r="D115" s="49" t="s">
        <v>2</v>
      </c>
      <c r="E115" s="71" t="s">
        <v>180</v>
      </c>
      <c r="F115" s="71" t="s">
        <v>181</v>
      </c>
      <c r="G115" s="71" t="s">
        <v>109</v>
      </c>
      <c r="H115" s="50"/>
      <c r="I115" s="52">
        <v>23000</v>
      </c>
      <c r="J115" s="52">
        <v>22099.06</v>
      </c>
      <c r="K115" s="53">
        <f t="shared" si="4"/>
        <v>900.93999999999869</v>
      </c>
      <c r="L115" s="73"/>
      <c r="M115" s="55" t="str">
        <f t="shared" si="5"/>
        <v>44008018510099990244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263</v>
      </c>
      <c r="C116" s="48" t="s">
        <v>97</v>
      </c>
      <c r="D116" s="49" t="s">
        <v>2</v>
      </c>
      <c r="E116" s="71" t="s">
        <v>183</v>
      </c>
      <c r="F116" s="71" t="s">
        <v>184</v>
      </c>
      <c r="G116" s="71" t="s">
        <v>185</v>
      </c>
      <c r="H116" s="50"/>
      <c r="I116" s="52">
        <v>444400</v>
      </c>
      <c r="J116" s="52">
        <v>72549</v>
      </c>
      <c r="K116" s="53">
        <f t="shared" si="4"/>
        <v>371851</v>
      </c>
      <c r="L116" s="73"/>
      <c r="M116" s="55" t="str">
        <f t="shared" si="5"/>
        <v>44010019610061010312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253</v>
      </c>
      <c r="C117" s="48" t="s">
        <v>97</v>
      </c>
      <c r="D117" s="49" t="s">
        <v>2</v>
      </c>
      <c r="E117" s="71" t="s">
        <v>186</v>
      </c>
      <c r="F117" s="71" t="s">
        <v>187</v>
      </c>
      <c r="G117" s="71" t="s">
        <v>109</v>
      </c>
      <c r="H117" s="50"/>
      <c r="I117" s="52">
        <v>12600</v>
      </c>
      <c r="J117" s="52">
        <v>11856.89</v>
      </c>
      <c r="K117" s="53">
        <f t="shared" si="4"/>
        <v>743.11000000000058</v>
      </c>
      <c r="L117" s="73"/>
      <c r="M117" s="55" t="str">
        <f t="shared" si="5"/>
        <v>44011010800299990244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0.75" customHeight="1" x14ac:dyDescent="0.2">
      <c r="B118" s="74"/>
      <c r="C118" s="75"/>
      <c r="D118" s="58"/>
      <c r="E118" s="60"/>
      <c r="F118" s="60"/>
      <c r="G118" s="60"/>
      <c r="H118" s="59"/>
      <c r="I118" s="61"/>
      <c r="J118" s="61"/>
      <c r="K118" s="62"/>
      <c r="L118" s="63"/>
    </row>
    <row r="119" spans="2:21" ht="13.5" customHeight="1" x14ac:dyDescent="0.2">
      <c r="B119" s="76"/>
      <c r="C119" s="77"/>
      <c r="D119" s="78"/>
      <c r="E119" s="78"/>
      <c r="F119" s="78"/>
      <c r="G119" s="78"/>
      <c r="H119" s="78"/>
      <c r="I119" s="79"/>
      <c r="J119" s="79"/>
      <c r="K119" s="79"/>
      <c r="L119" s="80"/>
    </row>
    <row r="120" spans="2:21" ht="28.5" customHeight="1" x14ac:dyDescent="0.2">
      <c r="B120" s="81" t="s">
        <v>188</v>
      </c>
      <c r="C120" s="82">
        <v>450</v>
      </c>
      <c r="D120" s="151" t="s">
        <v>36</v>
      </c>
      <c r="E120" s="152"/>
      <c r="F120" s="153"/>
      <c r="G120" s="153"/>
      <c r="H120" s="154"/>
      <c r="I120" s="84">
        <f>0-I128</f>
        <v>-1877000</v>
      </c>
      <c r="J120" s="84">
        <f>J16-J56</f>
        <v>929577.83999999985</v>
      </c>
      <c r="K120" s="85" t="s">
        <v>36</v>
      </c>
      <c r="L120" s="41"/>
    </row>
    <row r="121" spans="2:21" ht="15" customHeight="1" x14ac:dyDescent="0.2">
      <c r="B121" s="86"/>
      <c r="C121" s="87"/>
      <c r="D121" s="66"/>
      <c r="E121" s="66"/>
      <c r="F121" s="66"/>
      <c r="G121" s="66"/>
      <c r="H121" s="66"/>
      <c r="I121" s="66"/>
      <c r="J121" s="66"/>
      <c r="K121" s="66"/>
    </row>
    <row r="122" spans="2:21" ht="15" customHeight="1" x14ac:dyDescent="0.25">
      <c r="B122" s="134" t="s">
        <v>264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68"/>
    </row>
    <row r="123" spans="2:21" ht="15" customHeight="1" x14ac:dyDescent="0.2">
      <c r="B123" s="27"/>
      <c r="C123" s="88"/>
      <c r="D123" s="1"/>
      <c r="E123" s="1"/>
      <c r="F123" s="1"/>
      <c r="G123" s="1"/>
      <c r="H123" s="1"/>
      <c r="I123" s="28"/>
      <c r="J123" s="28"/>
      <c r="K123" s="69" t="s">
        <v>265</v>
      </c>
      <c r="L123" s="70"/>
    </row>
    <row r="124" spans="2:21" ht="17.100000000000001" customHeight="1" x14ac:dyDescent="0.2">
      <c r="B124" s="136" t="s">
        <v>25</v>
      </c>
      <c r="C124" s="139" t="s">
        <v>26</v>
      </c>
      <c r="D124" s="139" t="s">
        <v>191</v>
      </c>
      <c r="E124" s="139"/>
      <c r="F124" s="139"/>
      <c r="G124" s="139"/>
      <c r="H124" s="139"/>
      <c r="I124" s="139" t="s">
        <v>28</v>
      </c>
      <c r="J124" s="139" t="s">
        <v>29</v>
      </c>
      <c r="K124" s="146" t="s">
        <v>30</v>
      </c>
      <c r="L124" s="29"/>
    </row>
    <row r="125" spans="2:21" ht="17.100000000000001" customHeight="1" x14ac:dyDescent="0.2">
      <c r="B125" s="136"/>
      <c r="C125" s="139"/>
      <c r="D125" s="139"/>
      <c r="E125" s="149"/>
      <c r="F125" s="149"/>
      <c r="G125" s="149"/>
      <c r="H125" s="149"/>
      <c r="I125" s="139"/>
      <c r="J125" s="139"/>
      <c r="K125" s="146"/>
      <c r="L125" s="29"/>
    </row>
    <row r="126" spans="2:21" ht="17.100000000000001" customHeight="1" x14ac:dyDescent="0.2">
      <c r="B126" s="136"/>
      <c r="C126" s="139"/>
      <c r="D126" s="139"/>
      <c r="E126" s="149"/>
      <c r="F126" s="149"/>
      <c r="G126" s="149"/>
      <c r="H126" s="149"/>
      <c r="I126" s="139"/>
      <c r="J126" s="139"/>
      <c r="K126" s="146"/>
      <c r="L126" s="29"/>
    </row>
    <row r="127" spans="2:21" ht="13.5" customHeight="1" x14ac:dyDescent="0.2">
      <c r="B127" s="30">
        <v>1</v>
      </c>
      <c r="C127" s="31">
        <v>2</v>
      </c>
      <c r="D127" s="155">
        <v>3</v>
      </c>
      <c r="E127" s="155"/>
      <c r="F127" s="155"/>
      <c r="G127" s="155"/>
      <c r="H127" s="155"/>
      <c r="I127" s="33" t="s">
        <v>31</v>
      </c>
      <c r="J127" s="33" t="s">
        <v>32</v>
      </c>
      <c r="K127" s="34" t="s">
        <v>33</v>
      </c>
      <c r="L127" s="35"/>
    </row>
    <row r="128" spans="2:21" ht="12.75" customHeight="1" x14ac:dyDescent="0.2">
      <c r="B128" s="36" t="s">
        <v>192</v>
      </c>
      <c r="C128" s="37" t="s">
        <v>8</v>
      </c>
      <c r="D128" s="159" t="s">
        <v>36</v>
      </c>
      <c r="E128" s="160"/>
      <c r="F128" s="161"/>
      <c r="G128" s="161"/>
      <c r="H128" s="162"/>
      <c r="I128" s="89">
        <f>I130+I134+I138</f>
        <v>1877000</v>
      </c>
      <c r="J128" s="89">
        <f>J130+J134+J138</f>
        <v>-929577.84</v>
      </c>
      <c r="K128" s="90">
        <f>K130+K134+K138</f>
        <v>2806577.84</v>
      </c>
      <c r="L128" s="41"/>
    </row>
    <row r="129" spans="2:21" ht="12.75" customHeight="1" x14ac:dyDescent="0.2">
      <c r="B129" s="42" t="s">
        <v>266</v>
      </c>
      <c r="C129" s="91"/>
      <c r="D129" s="163"/>
      <c r="E129" s="164"/>
      <c r="F129" s="165"/>
      <c r="G129" s="165"/>
      <c r="H129" s="166"/>
      <c r="I129" s="93"/>
      <c r="J129" s="93"/>
      <c r="K129" s="94"/>
      <c r="L129" s="41"/>
    </row>
    <row r="130" spans="2:21" ht="12.75" customHeight="1" x14ac:dyDescent="0.2">
      <c r="B130" s="42" t="s">
        <v>193</v>
      </c>
      <c r="C130" s="95" t="s">
        <v>194</v>
      </c>
      <c r="D130" s="167" t="s">
        <v>36</v>
      </c>
      <c r="E130" s="168"/>
      <c r="F130" s="169"/>
      <c r="G130" s="169"/>
      <c r="H130" s="170"/>
      <c r="I130" s="97">
        <v>0</v>
      </c>
      <c r="J130" s="97">
        <v>0</v>
      </c>
      <c r="K130" s="98">
        <v>0</v>
      </c>
      <c r="L130" s="41"/>
    </row>
    <row r="131" spans="2:21" ht="12.75" customHeight="1" x14ac:dyDescent="0.2">
      <c r="B131" s="42" t="s">
        <v>267</v>
      </c>
      <c r="C131" s="43"/>
      <c r="D131" s="171"/>
      <c r="E131" s="172"/>
      <c r="F131" s="173"/>
      <c r="G131" s="173"/>
      <c r="H131" s="174"/>
      <c r="I131" s="100"/>
      <c r="J131" s="100"/>
      <c r="K131" s="101"/>
      <c r="L131" s="41"/>
    </row>
    <row r="132" spans="2:21" ht="15" customHeight="1" x14ac:dyDescent="0.2">
      <c r="B132" s="102"/>
      <c r="C132" s="103" t="s">
        <v>194</v>
      </c>
      <c r="D132" s="104"/>
      <c r="E132" s="187"/>
      <c r="F132" s="188"/>
      <c r="G132" s="204"/>
      <c r="H132" s="189"/>
      <c r="I132" s="106"/>
      <c r="J132" s="106"/>
      <c r="K132" s="107">
        <f>IF(IF(I132="",0,I132)=0,0,(IF(I132&gt;0,IF(J132&gt;I132,0,I132-J132),IF(J132&gt;I132,I132-J132,0))))</f>
        <v>0</v>
      </c>
      <c r="L132" s="108"/>
      <c r="M132" s="109" t="str">
        <f>IF(D132="","000",D132)&amp;IF(E132="","00000000000000000",E132)</f>
        <v>00000000000000000000</v>
      </c>
      <c r="N132" s="109"/>
      <c r="O132" s="109"/>
      <c r="P132" s="109"/>
      <c r="Q132" s="109"/>
      <c r="R132" s="109"/>
      <c r="S132" s="109"/>
      <c r="T132" s="109"/>
      <c r="U132" s="109"/>
    </row>
    <row r="133" spans="2:21" ht="6" hidden="1" customHeight="1" x14ac:dyDescent="0.2">
      <c r="B133" s="56"/>
      <c r="C133" s="110"/>
      <c r="D133" s="111"/>
      <c r="E133" s="190"/>
      <c r="F133" s="191"/>
      <c r="G133" s="192"/>
      <c r="H133" s="193"/>
      <c r="I133" s="112"/>
      <c r="J133" s="112"/>
      <c r="K133" s="113"/>
      <c r="L133" s="114"/>
    </row>
    <row r="134" spans="2:21" ht="12.75" customHeight="1" x14ac:dyDescent="0.2">
      <c r="B134" s="42" t="s">
        <v>196</v>
      </c>
      <c r="C134" s="43" t="s">
        <v>197</v>
      </c>
      <c r="D134" s="171" t="s">
        <v>36</v>
      </c>
      <c r="E134" s="172"/>
      <c r="F134" s="173"/>
      <c r="G134" s="173"/>
      <c r="H134" s="174"/>
      <c r="I134" s="115">
        <v>0</v>
      </c>
      <c r="J134" s="115">
        <v>0</v>
      </c>
      <c r="K134" s="116">
        <v>0</v>
      </c>
      <c r="L134" s="41"/>
    </row>
    <row r="135" spans="2:21" ht="12.75" customHeight="1" x14ac:dyDescent="0.2">
      <c r="B135" s="42" t="s">
        <v>267</v>
      </c>
      <c r="C135" s="43"/>
      <c r="D135" s="171"/>
      <c r="E135" s="172"/>
      <c r="F135" s="173"/>
      <c r="G135" s="173"/>
      <c r="H135" s="174"/>
      <c r="I135" s="100"/>
      <c r="J135" s="100"/>
      <c r="K135" s="101"/>
      <c r="L135" s="41"/>
    </row>
    <row r="136" spans="2:21" ht="15" customHeight="1" x14ac:dyDescent="0.2">
      <c r="B136" s="102"/>
      <c r="C136" s="103" t="s">
        <v>197</v>
      </c>
      <c r="D136" s="104"/>
      <c r="E136" s="187"/>
      <c r="F136" s="188"/>
      <c r="G136" s="204"/>
      <c r="H136" s="189"/>
      <c r="I136" s="106"/>
      <c r="J136" s="106"/>
      <c r="K136" s="107">
        <f>IF(IF(I136="",0,I136)=0,0,(IF(I136&gt;0,IF(J136&gt;I136,0,I136-J136),IF(J136&gt;I136,I136-J136,0))))</f>
        <v>0</v>
      </c>
      <c r="L136" s="108"/>
      <c r="M136" s="109" t="str">
        <f>IF(D136="","000",D136)&amp;IF(E136="","00000000000000000",E136)</f>
        <v>00000000000000000000</v>
      </c>
      <c r="N136" s="109"/>
      <c r="O136" s="109"/>
      <c r="P136" s="109"/>
      <c r="Q136" s="109"/>
      <c r="R136" s="109"/>
      <c r="S136" s="109"/>
      <c r="T136" s="109"/>
      <c r="U136" s="109"/>
    </row>
    <row r="137" spans="2:21" ht="6" hidden="1" customHeight="1" x14ac:dyDescent="0.2">
      <c r="B137" s="56"/>
      <c r="C137" s="48"/>
      <c r="D137" s="111"/>
      <c r="E137" s="190"/>
      <c r="F137" s="191"/>
      <c r="G137" s="192"/>
      <c r="H137" s="193"/>
      <c r="I137" s="112"/>
      <c r="J137" s="112"/>
      <c r="K137" s="113"/>
      <c r="L137" s="114"/>
    </row>
    <row r="138" spans="2:21" ht="12.75" customHeight="1" x14ac:dyDescent="0.2">
      <c r="B138" s="42" t="s">
        <v>198</v>
      </c>
      <c r="C138" s="43" t="s">
        <v>199</v>
      </c>
      <c r="D138" s="179" t="s">
        <v>200</v>
      </c>
      <c r="E138" s="180"/>
      <c r="F138" s="181"/>
      <c r="G138" s="181"/>
      <c r="H138" s="182"/>
      <c r="I138" s="115">
        <v>1877000</v>
      </c>
      <c r="J138" s="115">
        <v>-929577.84</v>
      </c>
      <c r="K138" s="116">
        <f>IF(IF(I138="",0,I138)=0,0,(IF(I138&gt;0,IF(J138&gt;I138,0,I138-J138),IF(J138&gt;I138,I138-J138,0))))</f>
        <v>2806577.84</v>
      </c>
      <c r="L138" s="41"/>
    </row>
    <row r="139" spans="2:21" ht="22.5" customHeight="1" x14ac:dyDescent="0.2">
      <c r="B139" s="42" t="s">
        <v>201</v>
      </c>
      <c r="C139" s="43" t="s">
        <v>199</v>
      </c>
      <c r="D139" s="179" t="s">
        <v>202</v>
      </c>
      <c r="E139" s="180"/>
      <c r="F139" s="181"/>
      <c r="G139" s="181"/>
      <c r="H139" s="182"/>
      <c r="I139" s="115">
        <v>1877000</v>
      </c>
      <c r="J139" s="115">
        <v>-929577.84</v>
      </c>
      <c r="K139" s="116">
        <f>IF(IF(I139="",0,I139)=0,0,(IF(I139&gt;0,IF(J139&gt;I139,0,I139-J139),IF(J139&gt;I139,I139-J139,0))))</f>
        <v>2806577.84</v>
      </c>
      <c r="L139" s="41"/>
    </row>
    <row r="140" spans="2:21" ht="35.25" customHeight="1" x14ac:dyDescent="0.2">
      <c r="B140" s="42" t="s">
        <v>203</v>
      </c>
      <c r="C140" s="43" t="s">
        <v>199</v>
      </c>
      <c r="D140" s="179" t="s">
        <v>204</v>
      </c>
      <c r="E140" s="180"/>
      <c r="F140" s="181"/>
      <c r="G140" s="181"/>
      <c r="H140" s="182"/>
      <c r="I140" s="115">
        <v>0</v>
      </c>
      <c r="J140" s="115">
        <v>0</v>
      </c>
      <c r="K140" s="116">
        <f>IF(IF(I140="",0,I140)=0,0,(IF(I140&gt;0,IF(J140&gt;I140,0,I140-J140),IF(J140&gt;I140,I140-J140,0))))</f>
        <v>0</v>
      </c>
      <c r="L140" s="41"/>
    </row>
    <row r="141" spans="2:21" ht="21.4" customHeight="1" x14ac:dyDescent="0.2">
      <c r="B141" s="47" t="s">
        <v>205</v>
      </c>
      <c r="C141" s="48" t="s">
        <v>206</v>
      </c>
      <c r="D141" s="118" t="s">
        <v>38</v>
      </c>
      <c r="E141" s="194" t="s">
        <v>207</v>
      </c>
      <c r="F141" s="195"/>
      <c r="G141" s="205"/>
      <c r="H141" s="196"/>
      <c r="I141" s="120">
        <v>-36863128.450000003</v>
      </c>
      <c r="J141" s="120">
        <v>-8735626.0199999996</v>
      </c>
      <c r="K141" s="121" t="s">
        <v>36</v>
      </c>
      <c r="L141" s="122"/>
      <c r="M141" s="21" t="str">
        <f>IF(D141="","000",D141)&amp;IF(E141="","00000000000000000",E141)</f>
        <v>00001050201100000510</v>
      </c>
    </row>
    <row r="142" spans="2:21" ht="21.4" customHeight="1" x14ac:dyDescent="0.2">
      <c r="B142" s="47" t="s">
        <v>208</v>
      </c>
      <c r="C142" s="48" t="s">
        <v>209</v>
      </c>
      <c r="D142" s="118" t="s">
        <v>38</v>
      </c>
      <c r="E142" s="194" t="s">
        <v>210</v>
      </c>
      <c r="F142" s="195"/>
      <c r="G142" s="205"/>
      <c r="H142" s="196"/>
      <c r="I142" s="120">
        <v>38740128.450000003</v>
      </c>
      <c r="J142" s="120">
        <v>7806048.1799999997</v>
      </c>
      <c r="K142" s="123" t="s">
        <v>36</v>
      </c>
      <c r="L142" s="124"/>
      <c r="M142" s="21" t="str">
        <f>IF(D142="","000",D142)&amp;IF(E142="","00000000000000000",E142)</f>
        <v>00001050201100000610</v>
      </c>
    </row>
    <row r="143" spans="2:21" ht="0.75" customHeight="1" x14ac:dyDescent="0.2">
      <c r="B143" s="74"/>
      <c r="C143" s="57"/>
      <c r="D143" s="58"/>
      <c r="E143" s="197"/>
      <c r="F143" s="198"/>
      <c r="G143" s="199"/>
      <c r="H143" s="197"/>
      <c r="I143" s="125"/>
      <c r="J143" s="125"/>
      <c r="K143" s="126"/>
      <c r="L143" s="11"/>
    </row>
    <row r="144" spans="2:21" ht="15" customHeight="1" x14ac:dyDescent="0.2">
      <c r="L144" s="128" t="s">
        <v>239</v>
      </c>
      <c r="M144" s="128"/>
    </row>
    <row r="145" spans="12:13" ht="15" customHeight="1" x14ac:dyDescent="0.2">
      <c r="L145" s="128" t="s">
        <v>240</v>
      </c>
      <c r="M145" s="128" t="s">
        <v>241</v>
      </c>
    </row>
    <row r="146" spans="12:13" ht="12.75" x14ac:dyDescent="0.2"/>
    <row r="147" spans="12:13" ht="12.75" x14ac:dyDescent="0.2"/>
    <row r="148" spans="12:13" ht="12.75" x14ac:dyDescent="0.2"/>
    <row r="149" spans="12:13" ht="12.75" x14ac:dyDescent="0.2"/>
    <row r="150" spans="12:13" ht="12.75" x14ac:dyDescent="0.2"/>
    <row r="151" spans="12:13" ht="12.75" x14ac:dyDescent="0.2"/>
    <row r="152" spans="12:13" ht="12.75" x14ac:dyDescent="0.2"/>
    <row r="153" spans="12:13" ht="12.75" x14ac:dyDescent="0.2"/>
    <row r="154" spans="12:13" ht="12.75" x14ac:dyDescent="0.2"/>
    <row r="155" spans="12:13" ht="12.75" x14ac:dyDescent="0.2"/>
    <row r="156" spans="12:13" ht="12.75" x14ac:dyDescent="0.2"/>
    <row r="157" spans="12:13" ht="12.75" x14ac:dyDescent="0.2"/>
  </sheetData>
  <mergeCells count="81">
    <mergeCell ref="J12:J14"/>
    <mergeCell ref="J124:J126"/>
    <mergeCell ref="J52:J54"/>
    <mergeCell ref="K12:K14"/>
    <mergeCell ref="K124:K126"/>
    <mergeCell ref="K52:K54"/>
    <mergeCell ref="E47:H47"/>
    <mergeCell ref="E48:H48"/>
    <mergeCell ref="H4:I4"/>
    <mergeCell ref="I12:I14"/>
    <mergeCell ref="I124:I126"/>
    <mergeCell ref="I52:I54"/>
    <mergeCell ref="E42:H42"/>
    <mergeCell ref="E43:H43"/>
    <mergeCell ref="E44:H44"/>
    <mergeCell ref="E45:H45"/>
    <mergeCell ref="E46:H46"/>
    <mergeCell ref="E37:H37"/>
    <mergeCell ref="E38:H38"/>
    <mergeCell ref="E39:H39"/>
    <mergeCell ref="E40:H40"/>
    <mergeCell ref="E41:H41"/>
    <mergeCell ref="E32:H32"/>
    <mergeCell ref="E33:H33"/>
    <mergeCell ref="E34:H34"/>
    <mergeCell ref="E35:H35"/>
    <mergeCell ref="E36:H36"/>
    <mergeCell ref="E142:H142"/>
    <mergeCell ref="E143:H143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132:H132"/>
    <mergeCell ref="E133:H133"/>
    <mergeCell ref="E136:H136"/>
    <mergeCell ref="E137:H137"/>
    <mergeCell ref="E141:H141"/>
    <mergeCell ref="D134:H134"/>
    <mergeCell ref="D135:H135"/>
    <mergeCell ref="D138:H138"/>
    <mergeCell ref="D139:H139"/>
    <mergeCell ref="D140:H140"/>
    <mergeCell ref="C4:E4"/>
    <mergeCell ref="C52:C54"/>
    <mergeCell ref="C6:I6"/>
    <mergeCell ref="C7:I7"/>
    <mergeCell ref="D12:H14"/>
    <mergeCell ref="D120:H120"/>
    <mergeCell ref="D124:H126"/>
    <mergeCell ref="D127:H127"/>
    <mergeCell ref="D128:H128"/>
    <mergeCell ref="D129:H129"/>
    <mergeCell ref="D130:H130"/>
    <mergeCell ref="D131:H131"/>
    <mergeCell ref="B10:K10"/>
    <mergeCell ref="B12:B14"/>
    <mergeCell ref="B122:K122"/>
    <mergeCell ref="B124:B126"/>
    <mergeCell ref="B2:J2"/>
    <mergeCell ref="B50:K50"/>
    <mergeCell ref="B52:B54"/>
    <mergeCell ref="C12:C14"/>
    <mergeCell ref="C124:C126"/>
    <mergeCell ref="D15:H15"/>
    <mergeCell ref="D16:H16"/>
    <mergeCell ref="D17:H17"/>
    <mergeCell ref="D52:H54"/>
    <mergeCell ref="D55:H55"/>
    <mergeCell ref="D56:H56"/>
    <mergeCell ref="D57:H57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48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dcterms:created xsi:type="dcterms:W3CDTF">2024-08-16T06:10:40Z</dcterms:created>
  <dcterms:modified xsi:type="dcterms:W3CDTF">2024-08-16T06:32:21Z</dcterms:modified>
</cp:coreProperties>
</file>