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935FEA3-8A87-4AA9-8ED6-22F50B6D4EE0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0503117 (ДетКБК)" sheetId="1" r:id="rId1"/>
    <sheet name="0503117 (ДетКБК.КОСГУ)" sheetId="2" r:id="rId2"/>
  </sheets>
  <calcPr calcId="191029"/>
</workbook>
</file>

<file path=xl/calcChain.xml><?xml version="1.0" encoding="utf-8"?>
<calcChain xmlns="http://schemas.openxmlformats.org/spreadsheetml/2006/main">
  <c r="M148" i="2" l="1"/>
  <c r="M147" i="2"/>
  <c r="K146" i="2"/>
  <c r="K145" i="2"/>
  <c r="K144" i="2"/>
  <c r="K134" i="2" s="1"/>
  <c r="M142" i="2"/>
  <c r="K142" i="2"/>
  <c r="M138" i="2"/>
  <c r="K138" i="2"/>
  <c r="J134" i="2"/>
  <c r="I134" i="2"/>
  <c r="I126" i="2" s="1"/>
  <c r="J126" i="2"/>
  <c r="M123" i="2"/>
  <c r="K123" i="2"/>
  <c r="M122" i="2"/>
  <c r="K122" i="2"/>
  <c r="M121" i="2"/>
  <c r="K121" i="2"/>
  <c r="M120" i="2"/>
  <c r="K120" i="2"/>
  <c r="M119" i="2"/>
  <c r="K119" i="2"/>
  <c r="M118" i="2"/>
  <c r="K118" i="2"/>
  <c r="M117" i="2"/>
  <c r="K117" i="2"/>
  <c r="M116" i="2"/>
  <c r="K116" i="2"/>
  <c r="M115" i="2"/>
  <c r="K115" i="2"/>
  <c r="M114" i="2"/>
  <c r="K114" i="2"/>
  <c r="M113" i="2"/>
  <c r="K113" i="2"/>
  <c r="M112" i="2"/>
  <c r="K112" i="2"/>
  <c r="M111" i="2"/>
  <c r="K111" i="2"/>
  <c r="M110" i="2"/>
  <c r="K110" i="2"/>
  <c r="M109" i="2"/>
  <c r="K109" i="2"/>
  <c r="M108" i="2"/>
  <c r="K108" i="2"/>
  <c r="M107" i="2"/>
  <c r="K107" i="2"/>
  <c r="M106" i="2"/>
  <c r="K106" i="2"/>
  <c r="M105" i="2"/>
  <c r="K105" i="2"/>
  <c r="M104" i="2"/>
  <c r="K104" i="2"/>
  <c r="M103" i="2"/>
  <c r="K103" i="2"/>
  <c r="M102" i="2"/>
  <c r="K102" i="2"/>
  <c r="M101" i="2"/>
  <c r="K101" i="2"/>
  <c r="M100" i="2"/>
  <c r="K100" i="2"/>
  <c r="M99" i="2"/>
  <c r="K99" i="2"/>
  <c r="M98" i="2"/>
  <c r="K98" i="2"/>
  <c r="M97" i="2"/>
  <c r="K97" i="2"/>
  <c r="M96" i="2"/>
  <c r="K96" i="2"/>
  <c r="M95" i="2"/>
  <c r="K95" i="2"/>
  <c r="M94" i="2"/>
  <c r="K94" i="2"/>
  <c r="M93" i="2"/>
  <c r="K93" i="2"/>
  <c r="M92" i="2"/>
  <c r="K92" i="2"/>
  <c r="M91" i="2"/>
  <c r="K91" i="2"/>
  <c r="M90" i="2"/>
  <c r="K90" i="2"/>
  <c r="M89" i="2"/>
  <c r="K89" i="2"/>
  <c r="M88" i="2"/>
  <c r="K88" i="2"/>
  <c r="M87" i="2"/>
  <c r="K87" i="2"/>
  <c r="M86" i="2"/>
  <c r="K86" i="2"/>
  <c r="M85" i="2"/>
  <c r="K85" i="2"/>
  <c r="M84" i="2"/>
  <c r="K84" i="2"/>
  <c r="M83" i="2"/>
  <c r="K83" i="2"/>
  <c r="M82" i="2"/>
  <c r="K82" i="2"/>
  <c r="M81" i="2"/>
  <c r="K81" i="2"/>
  <c r="M80" i="2"/>
  <c r="K80" i="2"/>
  <c r="M79" i="2"/>
  <c r="K79" i="2"/>
  <c r="M78" i="2"/>
  <c r="K78" i="2"/>
  <c r="M77" i="2"/>
  <c r="K77" i="2"/>
  <c r="M76" i="2"/>
  <c r="K76" i="2"/>
  <c r="M75" i="2"/>
  <c r="K75" i="2"/>
  <c r="M74" i="2"/>
  <c r="K74" i="2"/>
  <c r="M73" i="2"/>
  <c r="K73" i="2"/>
  <c r="M72" i="2"/>
  <c r="K72" i="2"/>
  <c r="M71" i="2"/>
  <c r="K71" i="2"/>
  <c r="M70" i="2"/>
  <c r="K70" i="2"/>
  <c r="M69" i="2"/>
  <c r="K69" i="2"/>
  <c r="M68" i="2"/>
  <c r="K68" i="2"/>
  <c r="M67" i="2"/>
  <c r="K67" i="2"/>
  <c r="M66" i="2"/>
  <c r="K66" i="2"/>
  <c r="M65" i="2"/>
  <c r="K65" i="2"/>
  <c r="M64" i="2"/>
  <c r="K64" i="2"/>
  <c r="M63" i="2"/>
  <c r="K63" i="2"/>
  <c r="M62" i="2"/>
  <c r="K62" i="2"/>
  <c r="M51" i="2"/>
  <c r="K51" i="2"/>
  <c r="M50" i="2"/>
  <c r="K50" i="2"/>
  <c r="M49" i="2"/>
  <c r="K49" i="2"/>
  <c r="M48" i="2"/>
  <c r="K48" i="2"/>
  <c r="M47" i="2"/>
  <c r="K47" i="2"/>
  <c r="M46" i="2"/>
  <c r="K46" i="2"/>
  <c r="M45" i="2"/>
  <c r="K45" i="2"/>
  <c r="M44" i="2"/>
  <c r="K44" i="2"/>
  <c r="M43" i="2"/>
  <c r="K43" i="2"/>
  <c r="M42" i="2"/>
  <c r="K42" i="2"/>
  <c r="M41" i="2"/>
  <c r="K41" i="2"/>
  <c r="M40" i="2"/>
  <c r="K40" i="2"/>
  <c r="M39" i="2"/>
  <c r="K39" i="2"/>
  <c r="M38" i="2"/>
  <c r="K38" i="2"/>
  <c r="M37" i="2"/>
  <c r="K37" i="2"/>
  <c r="M36" i="2"/>
  <c r="K36" i="2"/>
  <c r="M35" i="2"/>
  <c r="K35" i="2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48" i="1"/>
  <c r="M147" i="1"/>
  <c r="K146" i="1"/>
  <c r="K145" i="1"/>
  <c r="K144" i="1"/>
  <c r="M142" i="1"/>
  <c r="K142" i="1"/>
  <c r="M138" i="1"/>
  <c r="K138" i="1"/>
  <c r="K134" i="1"/>
  <c r="J134" i="1"/>
  <c r="I134" i="1"/>
  <c r="J126" i="1"/>
  <c r="I126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</calcChain>
</file>

<file path=xl/sharedStrings.xml><?xml version="1.0" encoding="utf-8"?>
<sst xmlns="http://schemas.openxmlformats.org/spreadsheetml/2006/main" count="1265" uniqueCount="277">
  <si>
    <t>ОТЧЕТ ОБ ИСПОЛНЕНИИ БЮДЖЕТА</t>
  </si>
  <si>
    <t>КОДЫ</t>
  </si>
  <si>
    <t>440</t>
  </si>
  <si>
    <t>0503117</t>
  </si>
  <si>
    <t>4</t>
  </si>
  <si>
    <t>на</t>
  </si>
  <si>
    <t>01 июля 2024 г.</t>
  </si>
  <si>
    <t>Дата</t>
  </si>
  <si>
    <t>500</t>
  </si>
  <si>
    <t>по ОКПО</t>
  </si>
  <si>
    <t>04197488</t>
  </si>
  <si>
    <t>01.07.2024</t>
  </si>
  <si>
    <t>Наименование финансового органа</t>
  </si>
  <si>
    <t>Неболчское сельское поселение</t>
  </si>
  <si>
    <t>Глава по БК</t>
  </si>
  <si>
    <t>Наименование публично-правового образования</t>
  </si>
  <si>
    <t>Бюджет Неболчского сельского поселения</t>
  </si>
  <si>
    <t>по ОКТМО</t>
  </si>
  <si>
    <t>49616431</t>
  </si>
  <si>
    <t>3</t>
  </si>
  <si>
    <t>Периодичность:  месячная, квартальная, годовая</t>
  </si>
  <si>
    <t>Единица измерения:  руб</t>
  </si>
  <si>
    <t>383</t>
  </si>
  <si>
    <t>5306006513</t>
  </si>
  <si>
    <t>1. Доходы бюджета</t>
  </si>
  <si>
    <t>КВАРТАЛ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</si>
  <si>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</si>
  <si>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</si>
  <si>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</si>
  <si>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</si>
  <si>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</si>
  <si>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</si>
  <si>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5</t>
  </si>
  <si>
    <t>6</t>
  </si>
  <si>
    <t>Доходы бюджета - всего</t>
  </si>
  <si>
    <t>010</t>
  </si>
  <si>
    <t>х</t>
  </si>
  <si>
    <t>в том числе:</t>
  </si>
  <si>
    <t>000</t>
  </si>
  <si>
    <t>00000000000000000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</si>
  <si>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</si>
  <si>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</si>
  <si>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</si>
  <si>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</si>
  <si>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</si>
  <si>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</si>
  <si>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</si>
  <si>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</si>
  <si>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</si>
  <si>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</si>
  <si>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10102130010000110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</si>
  <si>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</si>
  <si>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</si>
  <si>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</si>
  <si>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</si>
  <si>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</si>
  <si>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</si>
  <si>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</si>
  <si>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</si>
  <si>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</si>
  <si>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</si>
  <si>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</si>
  <si>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</si>
  <si>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</si>
  <si>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</si>
  <si>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</si>
  <si>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</si>
  <si>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</si>
  <si>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</si>
  <si>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</si>
  <si>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</si>
  <si>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</si>
  <si>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11105325100000120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</si>
  <si>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</si>
  <si>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</si>
  <si>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</si>
  <si>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</si>
  <si>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Невыясненные поступления, зачисляемые в бюджеты сельских поселений</t>
  </si>
  <si>
    <t>11701050100000180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</si>
  <si>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</si>
  <si>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</si>
  <si>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</si>
  <si>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20225299100000150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</si>
  <si>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</si>
  <si>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>20225599100000150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</si>
  <si>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</si>
  <si>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</si>
  <si>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</si>
  <si>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</si>
  <si>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</si>
  <si>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</si>
  <si>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</si>
  <si>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</si>
  <si>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</si>
  <si>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20705020100000150</t>
  </si>
  <si>
    <t>Прочие безвозмездные поступления в бюджеты сельских поселений</t>
  </si>
  <si>
    <t>20705030100000150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</si>
  <si>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</si>
  <si>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</si>
  <si>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</si>
  <si>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</si>
  <si>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</si>
  <si>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</si>
  <si>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</si>
  <si>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</si>
  <si>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</si>
  <si>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9120001000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</si>
  <si>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</si>
  <si>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</si>
  <si>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</si>
  <si>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</si>
  <si>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</si>
  <si>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</si>
  <si>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0103</t>
  </si>
  <si>
    <t>9220001000</t>
  </si>
  <si>
    <t>244</t>
  </si>
  <si>
    <t>0104</t>
  </si>
  <si>
    <t>9210070280</t>
  </si>
  <si>
    <t>9210070650</t>
  </si>
  <si>
    <t>9320001000</t>
  </si>
  <si>
    <t>Закупка энергетических ресурсов</t>
  </si>
  <si>
    <t>247</t>
  </si>
  <si>
    <t>Иные межбюджетные трансферты</t>
  </si>
  <si>
    <t>0106</t>
  </si>
  <si>
    <t>8810063230</t>
  </si>
  <si>
    <t>540</t>
  </si>
  <si>
    <t>Резервные средства</t>
  </si>
  <si>
    <t>0111</t>
  </si>
  <si>
    <t>9590021020</t>
  </si>
  <si>
    <t>870</t>
  </si>
  <si>
    <t>0113</t>
  </si>
  <si>
    <t>0100199990</t>
  </si>
  <si>
    <t>0100299990</t>
  </si>
  <si>
    <t>0200299990</t>
  </si>
  <si>
    <t>0900399990</t>
  </si>
  <si>
    <t>Иные выплаты населению</t>
  </si>
  <si>
    <t>8620082010</t>
  </si>
  <si>
    <t>360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</si>
  <si>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</si>
  <si>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</si>
  <si>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</si>
  <si>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</si>
  <si>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</si>
  <si>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</si>
  <si>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</si>
  <si>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</si>
  <si>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0203</t>
  </si>
  <si>
    <t>9820051180</t>
  </si>
  <si>
    <t>0310</t>
  </si>
  <si>
    <t>0400199990</t>
  </si>
  <si>
    <t>0400299990</t>
  </si>
  <si>
    <t>0405</t>
  </si>
  <si>
    <t>10005L5993</t>
  </si>
  <si>
    <t>0409</t>
  </si>
  <si>
    <t>0300171520</t>
  </si>
  <si>
    <t>0300199990</t>
  </si>
  <si>
    <t>03001S1520</t>
  </si>
  <si>
    <t>0501</t>
  </si>
  <si>
    <t>8110099970</t>
  </si>
  <si>
    <t>8110099990</t>
  </si>
  <si>
    <t>0502</t>
  </si>
  <si>
    <t>1000521310</t>
  </si>
  <si>
    <t>1000572370</t>
  </si>
  <si>
    <t>10005S2370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</si>
  <si>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</si>
  <si>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8720081040</t>
  </si>
  <si>
    <t>811</t>
  </si>
  <si>
    <t>8730099990</t>
  </si>
  <si>
    <t>0503</t>
  </si>
  <si>
    <t>0500299990</t>
  </si>
  <si>
    <t>1000299990</t>
  </si>
  <si>
    <t>1000525430</t>
  </si>
  <si>
    <t>1000575260</t>
  </si>
  <si>
    <t>1000576100</t>
  </si>
  <si>
    <t>1000585260</t>
  </si>
  <si>
    <t>1000599990</t>
  </si>
  <si>
    <t>10005S5260</t>
  </si>
  <si>
    <t>10005S6100</t>
  </si>
  <si>
    <t>1000699990</t>
  </si>
  <si>
    <t>1000799990</t>
  </si>
  <si>
    <t>10008S2090</t>
  </si>
  <si>
    <t>10009L2990</t>
  </si>
  <si>
    <t>8310099990</t>
  </si>
  <si>
    <t>0707</t>
  </si>
  <si>
    <t>1100199990</t>
  </si>
  <si>
    <t>1100299990</t>
  </si>
  <si>
    <t>8410099990</t>
  </si>
  <si>
    <t>0709</t>
  </si>
  <si>
    <t>0700299990</t>
  </si>
  <si>
    <t>0801</t>
  </si>
  <si>
    <t>8510099990</t>
  </si>
  <si>
    <t>Иные пенсии, социальные доплаты к пенсиям</t>
  </si>
  <si>
    <t>1001</t>
  </si>
  <si>
    <t>9610061010</t>
  </si>
  <si>
    <t>312</t>
  </si>
  <si>
    <t>1101</t>
  </si>
  <si>
    <t>0800299990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</si>
  <si>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</si>
  <si>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</si>
  <si>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</si>
  <si>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</si>
  <si>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</si>
  <si>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</si>
  <si>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</si>
  <si>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</si>
  <si>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</si>
  <si>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</si>
  <si>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</si>
  <si>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</si>
  <si>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</si>
  <si>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</si>
  <si>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</si>
  <si>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</si>
  <si>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</si>
  <si>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</si>
  <si>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</si>
  <si>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</si>
  <si>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</si>
  <si>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</si>
  <si>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</si>
  <si>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GRBSALL190n</t>
  </si>
  <si>
    <t>KI520ALL190n</t>
  </si>
  <si>
    <t>Руководитель          ____________________</t>
  </si>
  <si>
    <t>Руководитель финансово-
экономической службы</t>
  </si>
  <si>
    <t>KDALL190n</t>
  </si>
  <si>
    <t>KI520HIER190n</t>
  </si>
  <si>
    <t>(подпись)</t>
  </si>
  <si>
    <t>(расшифровка подписи)</t>
  </si>
  <si>
    <t>KDHIER190n</t>
  </si>
  <si>
    <t>KI520DET190n</t>
  </si>
  <si>
    <t>KDDET190n</t>
  </si>
  <si>
    <t>KI620ALL190n</t>
  </si>
  <si>
    <t>Главный бухгалтер ____________________</t>
  </si>
  <si>
    <t>KI620HIER190n</t>
  </si>
  <si>
    <t>KI620DET190n</t>
  </si>
  <si>
    <t>ДОПСЛОВАРИ</t>
  </si>
  <si>
    <t>"________"    ________________________  20  ___  г.</t>
  </si>
  <si>
    <t>KRVRALL190n</t>
  </si>
  <si>
    <t>KI710HIER190n</t>
  </si>
  <si>
    <t>KRCSALL190n</t>
  </si>
  <si>
    <t>KI710DET190n</t>
  </si>
  <si>
    <t>KRCSHIER190n</t>
  </si>
  <si>
    <t>KRCSDET190n</t>
  </si>
  <si>
    <t>KI720HIER190n</t>
  </si>
  <si>
    <t>KRFKRALL190n</t>
  </si>
  <si>
    <t>KI720DET190n</t>
  </si>
  <si>
    <t>KRFKRHIER190n</t>
  </si>
  <si>
    <t>CONST_RULES</t>
  </si>
  <si>
    <t>KRFKRDET190n</t>
  </si>
  <si>
    <t>KRVRDET190n</t>
  </si>
  <si>
    <t>KRVRHIER190n</t>
  </si>
  <si>
    <t>на</t>
  </si>
  <si>
    <t>Дата</t>
  </si>
  <si>
    <t>по ОКПО</t>
  </si>
  <si>
    <t>Глава по БК</t>
  </si>
  <si>
    <t>по ОКТМО</t>
  </si>
  <si>
    <t>Единица измерения:  руб</t>
  </si>
  <si>
    <t>2. Расходы бюджета</t>
  </si>
  <si>
    <t>Форма 0503117  с.2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</si>
  <si>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</si>
  <si>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</si>
  <si>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</si>
  <si>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</si>
  <si>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</si>
  <si>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Иные межбюджетные трансферты</t>
  </si>
  <si>
    <t>Резервные средства</t>
  </si>
  <si>
    <t>Иные выплаты населению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</si>
  <si>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</si>
  <si>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</si>
  <si>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</si>
  <si>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</si>
  <si>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</si>
  <si>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Иные пенсии, социальные доплаты к пенсиям</t>
  </si>
  <si>
    <t>3. Источники финансирования дефицита бюджета</t>
  </si>
  <si>
    <t>Форма 0503117  с.3</t>
  </si>
  <si>
    <t>в том числе:</t>
  </si>
  <si>
    <t>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</si>
</sst>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b/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49" fontId="0" fillId="0" borderId="5" xfId="0" applyNumberForma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right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/>
    </xf>
    <xf numFmtId="49" fontId="2" fillId="0" borderId="5" xfId="0" applyNumberFormat="1" applyFont="1" applyBorder="1" applyAlignment="1">
      <alignment horizontal="right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 wrapText="1"/>
    </xf>
    <xf numFmtId="0" fontId="2" fillId="0" borderId="0" xfId="0" applyFont="1"/>
    <xf numFmtId="49" fontId="2" fillId="0" borderId="9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2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21" xfId="0" applyFont="1" applyFill="1" applyBorder="1" applyAlignment="1">
      <alignment horizontal="left" wrapText="1"/>
    </xf>
    <xf numFmtId="49" fontId="2" fillId="2" borderId="22" xfId="0" applyNumberFormat="1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wrapText="1"/>
    </xf>
    <xf numFmtId="4" fontId="3" fillId="3" borderId="23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0" fontId="0" fillId="0" borderId="7" xfId="0" applyBorder="1"/>
    <xf numFmtId="0" fontId="2" fillId="2" borderId="28" xfId="0" applyFont="1" applyFill="1" applyBorder="1" applyAlignment="1">
      <alignment horizontal="left" wrapText="1"/>
    </xf>
    <xf numFmtId="49" fontId="2" fillId="2" borderId="29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right"/>
    </xf>
    <xf numFmtId="0" fontId="2" fillId="0" borderId="28" xfId="0" applyFont="1" applyBorder="1" applyAlignment="1" applyProtection="1">
      <alignment horizontal="left" wrapText="1"/>
      <protection locked="0"/>
    </xf>
    <xf numFmtId="49" fontId="2" fillId="0" borderId="29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wrapText="1"/>
      <protection locked="0"/>
    </xf>
    <xf numFmtId="4" fontId="2" fillId="0" borderId="14" xfId="0" applyNumberFormat="1" applyFont="1" applyBorder="1" applyAlignment="1" applyProtection="1">
      <alignment horizontal="right" wrapText="1"/>
      <protection locked="0"/>
    </xf>
    <xf numFmtId="4" fontId="3" fillId="4" borderId="30" xfId="0" applyNumberFormat="1" applyFont="1" applyFill="1" applyBorder="1" applyAlignment="1">
      <alignment horizontal="right" wrapText="1"/>
    </xf>
    <xf numFmtId="49" fontId="2" fillId="4" borderId="7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28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4" fontId="2" fillId="4" borderId="37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0" fontId="2" fillId="0" borderId="38" xfId="0" applyFont="1" applyBorder="1" applyAlignment="1">
      <alignment wrapText="1"/>
    </xf>
    <xf numFmtId="49" fontId="2" fillId="0" borderId="12" xfId="0" applyNumberFormat="1" applyFont="1" applyBorder="1" applyAlignment="1">
      <alignment wrapText="1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/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4" borderId="7" xfId="0" applyNumberFormat="1" applyFont="1" applyFill="1" applyBorder="1" applyAlignment="1">
      <alignment horizontal="right"/>
    </xf>
    <xf numFmtId="0" fontId="2" fillId="0" borderId="4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49" fontId="2" fillId="0" borderId="41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42" xfId="0" applyFont="1" applyFill="1" applyBorder="1" applyAlignment="1">
      <alignment horizontal="left" wrapText="1"/>
    </xf>
    <xf numFmtId="0" fontId="2" fillId="2" borderId="43" xfId="0" applyFont="1" applyFill="1" applyBorder="1" applyAlignment="1">
      <alignment horizontal="center" wrapText="1"/>
    </xf>
    <xf numFmtId="49" fontId="3" fillId="2" borderId="44" xfId="0" applyNumberFormat="1" applyFont="1" applyFill="1" applyBorder="1"/>
    <xf numFmtId="4" fontId="3" fillId="5" borderId="44" xfId="0" applyNumberFormat="1" applyFont="1" applyFill="1" applyBorder="1" applyAlignment="1">
      <alignment horizontal="right"/>
    </xf>
    <xf numFmtId="49" fontId="3" fillId="2" borderId="4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49" fontId="2" fillId="0" borderId="12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" fontId="3" fillId="5" borderId="23" xfId="0" applyNumberFormat="1" applyFont="1" applyFill="1" applyBorder="1" applyAlignment="1">
      <alignment horizontal="right"/>
    </xf>
    <xf numFmtId="4" fontId="3" fillId="5" borderId="27" xfId="0" applyNumberFormat="1" applyFont="1" applyFill="1" applyBorder="1" applyAlignment="1">
      <alignment horizontal="right"/>
    </xf>
    <xf numFmtId="49" fontId="2" fillId="2" borderId="48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wrapText="1"/>
    </xf>
    <xf numFmtId="4" fontId="2" fillId="2" borderId="16" xfId="0" applyNumberFormat="1" applyFont="1" applyFill="1" applyBorder="1" applyAlignment="1">
      <alignment horizontal="center"/>
    </xf>
    <xf numFmtId="4" fontId="2" fillId="2" borderId="51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/>
    <xf numFmtId="4" fontId="3" fillId="3" borderId="17" xfId="0" applyNumberFormat="1" applyFont="1" applyFill="1" applyBorder="1" applyAlignment="1">
      <alignment horizontal="right"/>
    </xf>
    <xf numFmtId="4" fontId="3" fillId="3" borderId="55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4" fontId="2" fillId="2" borderId="14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0" fontId="2" fillId="6" borderId="28" xfId="0" applyFont="1" applyFill="1" applyBorder="1" applyAlignment="1" applyProtection="1">
      <alignment horizontal="left" wrapText="1"/>
      <protection locked="0"/>
    </xf>
    <xf numFmtId="49" fontId="2" fillId="6" borderId="29" xfId="0" applyNumberFormat="1" applyFont="1" applyFill="1" applyBorder="1" applyAlignment="1">
      <alignment horizontal="center" wrapText="1"/>
    </xf>
    <xf numFmtId="49" fontId="2" fillId="6" borderId="56" xfId="0" applyNumberFormat="1" applyFont="1" applyFill="1" applyBorder="1" applyAlignment="1" applyProtection="1">
      <alignment horizontal="center" wrapText="1"/>
      <protection locked="0"/>
    </xf>
    <xf numFmtId="49" fontId="2" fillId="6" borderId="14" xfId="0" applyNumberFormat="1" applyFont="1" applyFill="1" applyBorder="1" applyAlignment="1" applyProtection="1">
      <alignment wrapText="1"/>
      <protection locked="0"/>
    </xf>
    <xf numFmtId="4" fontId="2" fillId="6" borderId="14" xfId="0" applyNumberFormat="1" applyFont="1" applyFill="1" applyBorder="1" applyAlignment="1" applyProtection="1">
      <alignment horizontal="right" wrapText="1"/>
      <protection locked="0"/>
    </xf>
    <xf numFmtId="4" fontId="3" fillId="7" borderId="30" xfId="0" applyNumberFormat="1" applyFont="1" applyFill="1" applyBorder="1" applyAlignment="1">
      <alignment horizontal="right" wrapText="1"/>
    </xf>
    <xf numFmtId="4" fontId="2" fillId="7" borderId="7" xfId="0" applyNumberFormat="1" applyFont="1" applyFill="1" applyBorder="1" applyAlignment="1">
      <alignment horizontal="right" wrapText="1"/>
    </xf>
    <xf numFmtId="0" fontId="2" fillId="6" borderId="0" xfId="0" applyFont="1" applyFill="1" applyAlignment="1">
      <alignment wrapText="1"/>
    </xf>
    <xf numFmtId="49" fontId="2" fillId="0" borderId="29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4" borderId="30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9" fontId="3" fillId="3" borderId="14" xfId="0" applyNumberFormat="1" applyFont="1" applyFill="1" applyBorder="1"/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Protection="1"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0" fontId="3" fillId="2" borderId="30" xfId="0" applyFont="1" applyFill="1" applyBorder="1" applyAlignment="1">
      <alignment horizontal="center"/>
    </xf>
    <xf numFmtId="0" fontId="2" fillId="4" borderId="7" xfId="0" applyFont="1" applyFill="1" applyBorder="1"/>
    <xf numFmtId="49" fontId="3" fillId="2" borderId="30" xfId="0" applyNumberFormat="1" applyFont="1" applyFill="1" applyBorder="1" applyAlignment="1">
      <alignment horizontal="center"/>
    </xf>
    <xf numFmtId="49" fontId="2" fillId="4" borderId="7" xfId="0" applyNumberFormat="1" applyFont="1" applyFill="1" applyBorder="1"/>
    <xf numFmtId="49" fontId="2" fillId="0" borderId="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8" borderId="0" xfId="0" applyFont="1" applyFill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 applyProtection="1">
      <alignment horizontal="center" wrapText="1"/>
      <protection locked="0"/>
    </xf>
    <xf numFmtId="49" fontId="2" fillId="0" borderId="57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6" borderId="57" xfId="0" applyNumberFormat="1" applyFont="1" applyFill="1" applyBorder="1" applyAlignment="1" applyProtection="1">
      <alignment horizontal="center" wrapText="1"/>
      <protection locked="0"/>
    </xf>
    <xf numFmtId="49" fontId="2" fillId="6" borderId="15" xfId="0" applyNumberFormat="1" applyFont="1" applyFill="1" applyBorder="1" applyAlignment="1" applyProtection="1">
      <alignment horizontal="center" wrapText="1"/>
      <protection locked="0"/>
    </xf>
    <xf numFmtId="49" fontId="2" fillId="6" borderId="13" xfId="0" applyNumberFormat="1" applyFont="1" applyFill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15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9" xfId="0" applyNumberFormat="1" applyFont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0" fillId="0" borderId="0" xfId="0"/>
    <xf numFmtId="49" fontId="3" fillId="2" borderId="44" xfId="0" applyNumberFormat="1" applyFont="1" applyFill="1" applyBorder="1" applyAlignment="1">
      <alignment horizontal="center"/>
    </xf>
    <xf numFmtId="49" fontId="3" fillId="2" borderId="45" xfId="0" applyNumberFormat="1" applyFont="1" applyFill="1" applyBorder="1" applyAlignment="1">
      <alignment horizontal="center"/>
    </xf>
    <xf numFmtId="49" fontId="3" fillId="2" borderId="41" xfId="0" applyNumberFormat="1" applyFont="1" applyFill="1" applyBorder="1" applyAlignment="1">
      <alignment horizontal="center"/>
    </xf>
    <xf numFmtId="49" fontId="3" fillId="2" borderId="4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49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/>
    </xf>
    <xf numFmtId="49" fontId="3" fillId="2" borderId="5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6" borderId="10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64"/>
  <sheetViews>
    <sheetView workbookViewId="0"/>
  </sheetViews>
  <sheetFormatPr defaultRowHeight="12.75" x14ac:dyDescent="0.2"/>
  <cols>
    <col min="1" max="1" width="0.85546875" customWidth="1"/>
    <col min="2" max="2" width="44.7109375" customWidth="1"/>
    <col min="3" max="4" width="5.7109375" customWidth="1"/>
    <col min="5" max="5" width="6.7109375" customWidth="1"/>
    <col min="6" max="6" width="11.7109375" customWidth="1"/>
    <col min="7" max="7" width="5.7109375" customWidth="1"/>
    <col min="8" max="8" width="4.7109375" hidden="1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198" t="s">
        <v>0</v>
      </c>
      <c r="C2" s="199"/>
      <c r="D2" s="196"/>
      <c r="E2" s="196"/>
      <c r="F2" s="196"/>
      <c r="G2" s="196"/>
      <c r="H2" s="196"/>
      <c r="I2" s="196"/>
      <c r="J2" s="198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5</v>
      </c>
      <c r="C4" s="170" t="s">
        <v>6</v>
      </c>
      <c r="D4" s="170"/>
      <c r="E4" s="170"/>
      <c r="F4" s="14"/>
      <c r="G4" s="14"/>
      <c r="H4" s="141"/>
      <c r="I4" s="141"/>
      <c r="J4" s="15" t="s">
        <v>7</v>
      </c>
      <c r="K4" s="16">
        <v>45474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9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71" t="s">
        <v>13</v>
      </c>
      <c r="D6" s="171"/>
      <c r="E6" s="171"/>
      <c r="F6" s="171"/>
      <c r="G6" s="171"/>
      <c r="H6" s="171"/>
      <c r="I6" s="171"/>
      <c r="J6" s="18" t="s">
        <v>14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72" t="s">
        <v>16</v>
      </c>
      <c r="D7" s="172"/>
      <c r="E7" s="172"/>
      <c r="F7" s="172"/>
      <c r="G7" s="172"/>
      <c r="H7" s="172"/>
      <c r="I7" s="172"/>
      <c r="J7" s="18" t="s">
        <v>17</v>
      </c>
      <c r="K7" s="19" t="s">
        <v>18</v>
      </c>
      <c r="L7" s="11" t="s">
        <v>19</v>
      </c>
      <c r="M7" s="4"/>
      <c r="N7" s="20" t="s">
        <v>16</v>
      </c>
    </row>
    <row r="8" spans="2:14" ht="15" customHeight="1" x14ac:dyDescent="0.2">
      <c r="B8" s="21" t="s">
        <v>20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21</v>
      </c>
      <c r="C9" s="6"/>
      <c r="D9" s="6"/>
      <c r="E9" s="6"/>
      <c r="F9" s="6"/>
      <c r="G9" s="6"/>
      <c r="H9" s="6"/>
      <c r="I9" s="4"/>
      <c r="J9" s="24"/>
      <c r="K9" s="25" t="s">
        <v>22</v>
      </c>
      <c r="L9" s="11" t="s">
        <v>23</v>
      </c>
    </row>
    <row r="10" spans="2:14" ht="15" customHeight="1" x14ac:dyDescent="0.25">
      <c r="B10" s="196" t="s">
        <v>24</v>
      </c>
      <c r="C10" s="196"/>
      <c r="D10" s="196"/>
      <c r="E10" s="196"/>
      <c r="F10" s="196"/>
      <c r="G10" s="196"/>
      <c r="H10" s="196"/>
      <c r="I10" s="196"/>
      <c r="J10" s="196"/>
      <c r="K10" s="197"/>
      <c r="L10" s="26" t="s">
        <v>25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74" t="s">
        <v>26</v>
      </c>
      <c r="C12" s="134" t="s">
        <v>27</v>
      </c>
      <c r="D12" s="134" t="s">
        <v>28</v>
      </c>
      <c r="E12" s="135"/>
      <c r="F12" s="173"/>
      <c r="G12" s="174"/>
      <c r="H12" s="134"/>
      <c r="I12" s="134" t="s">
        <v>29</v>
      </c>
      <c r="J12" s="134" t="s">
        <v>30</v>
      </c>
      <c r="K12" s="135" t="s">
        <v>31</v>
      </c>
      <c r="L12" s="29"/>
    </row>
    <row r="13" spans="2:14" ht="15" customHeight="1" x14ac:dyDescent="0.2">
      <c r="B13" s="174"/>
      <c r="C13" s="134"/>
      <c r="D13" s="139"/>
      <c r="E13" s="175"/>
      <c r="F13" s="175"/>
      <c r="G13" s="175"/>
      <c r="H13" s="139"/>
      <c r="I13" s="134"/>
      <c r="J13" s="134"/>
      <c r="K13" s="135"/>
      <c r="L13" s="29"/>
    </row>
    <row r="14" spans="2:14" ht="15" customHeight="1" x14ac:dyDescent="0.2">
      <c r="B14" s="174"/>
      <c r="C14" s="134"/>
      <c r="D14" s="140"/>
      <c r="E14" s="175"/>
      <c r="F14" s="175"/>
      <c r="G14" s="175"/>
      <c r="H14" s="140"/>
      <c r="I14" s="134"/>
      <c r="J14" s="134"/>
      <c r="K14" s="135"/>
      <c r="L14" s="29"/>
    </row>
    <row r="15" spans="2:14" ht="13.5" customHeight="1" x14ac:dyDescent="0.2">
      <c r="B15" s="30">
        <v>1</v>
      </c>
      <c r="C15" s="31">
        <v>2</v>
      </c>
      <c r="D15" s="180">
        <v>3</v>
      </c>
      <c r="E15" s="181"/>
      <c r="F15" s="182"/>
      <c r="G15" s="183"/>
      <c r="H15" s="32"/>
      <c r="I15" s="33" t="s">
        <v>4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84" t="s">
        <v>36</v>
      </c>
      <c r="E16" s="185"/>
      <c r="F16" s="186"/>
      <c r="G16" s="187"/>
      <c r="H16" s="38"/>
      <c r="I16" s="39">
        <v>37929338.490000002</v>
      </c>
      <c r="J16" s="39">
        <v>12710048.82</v>
      </c>
      <c r="K16" s="40">
        <v>25844770.27</v>
      </c>
      <c r="L16" s="41"/>
    </row>
    <row r="17" spans="2:21" ht="15" customHeight="1" x14ac:dyDescent="0.2">
      <c r="B17" s="42" t="s">
        <v>37</v>
      </c>
      <c r="C17" s="43"/>
      <c r="D17" s="200"/>
      <c r="E17" s="201"/>
      <c r="F17" s="202"/>
      <c r="G17" s="203"/>
      <c r="H17" s="44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142" t="s">
        <v>39</v>
      </c>
      <c r="F18" s="143"/>
      <c r="G18" s="144"/>
      <c r="H18" s="51"/>
      <c r="I18" s="52"/>
      <c r="J18" s="52"/>
      <c r="K18" s="53">
        <f t="shared" ref="K18:K51" si="0">IF(IF(I18="",0,I18)=0,0,(IF(I18&gt;0,IF(J18&gt;I18,0,I18-J18),IF(J18&gt;I18,I18-J18,0))))</f>
        <v>0</v>
      </c>
      <c r="L18" s="54"/>
      <c r="M18" s="55" t="str">
        <f t="shared" ref="M18:M51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 x14ac:dyDescent="0.2">
      <c r="B19" s="47" t="s">
        <v>40</v>
      </c>
      <c r="C19" s="48" t="s">
        <v>35</v>
      </c>
      <c r="D19" s="49" t="s">
        <v>41</v>
      </c>
      <c r="E19" s="142" t="s">
        <v>42</v>
      </c>
      <c r="F19" s="143"/>
      <c r="G19" s="144"/>
      <c r="H19" s="51"/>
      <c r="I19" s="52">
        <v>1300000</v>
      </c>
      <c r="J19" s="52">
        <v>770181.03</v>
      </c>
      <c r="K19" s="53">
        <f t="shared" si="0"/>
        <v>529818.97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82.35" customHeight="1" x14ac:dyDescent="0.2">
      <c r="B20" s="47" t="s">
        <v>43</v>
      </c>
      <c r="C20" s="48" t="s">
        <v>35</v>
      </c>
      <c r="D20" s="49" t="s">
        <v>41</v>
      </c>
      <c r="E20" s="142" t="s">
        <v>44</v>
      </c>
      <c r="F20" s="143"/>
      <c r="G20" s="144"/>
      <c r="H20" s="51"/>
      <c r="I20" s="52">
        <v>500</v>
      </c>
      <c r="J20" s="52">
        <v>-1005.9</v>
      </c>
      <c r="K20" s="53">
        <f t="shared" si="0"/>
        <v>1505.9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72.2" customHeight="1" x14ac:dyDescent="0.2">
      <c r="B21" s="47" t="s">
        <v>45</v>
      </c>
      <c r="C21" s="48" t="s">
        <v>35</v>
      </c>
      <c r="D21" s="49" t="s">
        <v>41</v>
      </c>
      <c r="E21" s="142" t="s">
        <v>46</v>
      </c>
      <c r="F21" s="143"/>
      <c r="G21" s="144"/>
      <c r="H21" s="51"/>
      <c r="I21" s="52">
        <v>500</v>
      </c>
      <c r="J21" s="52">
        <v>2773.94</v>
      </c>
      <c r="K21" s="53">
        <f t="shared" si="0"/>
        <v>0</v>
      </c>
      <c r="L21" s="54"/>
      <c r="M21" s="55" t="str">
        <f t="shared" si="1"/>
        <v>18210102030010000110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142" t="s">
        <v>48</v>
      </c>
      <c r="F22" s="143"/>
      <c r="G22" s="144"/>
      <c r="H22" s="51"/>
      <c r="I22" s="52">
        <v>2300</v>
      </c>
      <c r="J22" s="52">
        <v>0</v>
      </c>
      <c r="K22" s="53">
        <f t="shared" si="0"/>
        <v>2300</v>
      </c>
      <c r="L22" s="54"/>
      <c r="M22" s="55" t="str">
        <f t="shared" si="1"/>
        <v>18210102080010000110</v>
      </c>
      <c r="N22" s="55"/>
      <c r="O22" s="55"/>
      <c r="P22" s="55"/>
      <c r="Q22" s="55"/>
      <c r="R22" s="55"/>
      <c r="S22" s="55"/>
      <c r="T22" s="55"/>
      <c r="U22" s="55"/>
    </row>
    <row r="23" spans="2:21" ht="51.95" customHeight="1" x14ac:dyDescent="0.2">
      <c r="B23" s="47" t="s">
        <v>49</v>
      </c>
      <c r="C23" s="48" t="s">
        <v>35</v>
      </c>
      <c r="D23" s="49" t="s">
        <v>41</v>
      </c>
      <c r="E23" s="142" t="s">
        <v>50</v>
      </c>
      <c r="F23" s="143"/>
      <c r="G23" s="144"/>
      <c r="H23" s="51"/>
      <c r="I23" s="52"/>
      <c r="J23" s="52">
        <v>1195.3</v>
      </c>
      <c r="K23" s="53">
        <f t="shared" si="0"/>
        <v>0</v>
      </c>
      <c r="L23" s="54"/>
      <c r="M23" s="55" t="str">
        <f t="shared" si="1"/>
        <v>18210102130010000110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 x14ac:dyDescent="0.2">
      <c r="B24" s="47" t="s">
        <v>51</v>
      </c>
      <c r="C24" s="48" t="s">
        <v>35</v>
      </c>
      <c r="D24" s="49" t="s">
        <v>41</v>
      </c>
      <c r="E24" s="142" t="s">
        <v>52</v>
      </c>
      <c r="F24" s="143"/>
      <c r="G24" s="144"/>
      <c r="H24" s="51"/>
      <c r="I24" s="52">
        <v>1268600</v>
      </c>
      <c r="J24" s="52">
        <v>692247.92</v>
      </c>
      <c r="K24" s="53">
        <f t="shared" si="0"/>
        <v>576352.07999999996</v>
      </c>
      <c r="L24" s="54"/>
      <c r="M24" s="55" t="str">
        <f t="shared" si="1"/>
        <v>18210302231010000110</v>
      </c>
      <c r="N24" s="55"/>
      <c r="O24" s="55"/>
      <c r="P24" s="55"/>
      <c r="Q24" s="55"/>
      <c r="R24" s="55"/>
      <c r="S24" s="55"/>
      <c r="T24" s="55"/>
      <c r="U24" s="55"/>
    </row>
    <row r="25" spans="2:21" ht="102.6" customHeight="1" x14ac:dyDescent="0.2">
      <c r="B25" s="47" t="s">
        <v>53</v>
      </c>
      <c r="C25" s="48" t="s">
        <v>35</v>
      </c>
      <c r="D25" s="49" t="s">
        <v>41</v>
      </c>
      <c r="E25" s="142" t="s">
        <v>54</v>
      </c>
      <c r="F25" s="143"/>
      <c r="G25" s="144"/>
      <c r="H25" s="51"/>
      <c r="I25" s="52">
        <v>7000</v>
      </c>
      <c r="J25" s="52">
        <v>4005.96</v>
      </c>
      <c r="K25" s="53">
        <f t="shared" si="0"/>
        <v>2994.04</v>
      </c>
      <c r="L25" s="54"/>
      <c r="M25" s="55" t="str">
        <f t="shared" si="1"/>
        <v>18210302241010000110</v>
      </c>
      <c r="N25" s="55"/>
      <c r="O25" s="55"/>
      <c r="P25" s="55"/>
      <c r="Q25" s="55"/>
      <c r="R25" s="55"/>
      <c r="S25" s="55"/>
      <c r="T25" s="55"/>
      <c r="U25" s="55"/>
    </row>
    <row r="26" spans="2:21" ht="92.45" customHeight="1" x14ac:dyDescent="0.2">
      <c r="B26" s="47" t="s">
        <v>55</v>
      </c>
      <c r="C26" s="48" t="s">
        <v>35</v>
      </c>
      <c r="D26" s="49" t="s">
        <v>41</v>
      </c>
      <c r="E26" s="142" t="s">
        <v>56</v>
      </c>
      <c r="F26" s="143"/>
      <c r="G26" s="144"/>
      <c r="H26" s="51"/>
      <c r="I26" s="52">
        <v>1701300</v>
      </c>
      <c r="J26" s="52">
        <v>748791.89</v>
      </c>
      <c r="K26" s="53">
        <f t="shared" si="0"/>
        <v>952508.11</v>
      </c>
      <c r="L26" s="54"/>
      <c r="M26" s="55" t="str">
        <f t="shared" si="1"/>
        <v>18210302251010000110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142" t="s">
        <v>58</v>
      </c>
      <c r="F27" s="143"/>
      <c r="G27" s="144"/>
      <c r="H27" s="51"/>
      <c r="I27" s="52">
        <v>-160000</v>
      </c>
      <c r="J27" s="52">
        <v>-89882.53</v>
      </c>
      <c r="K27" s="53">
        <f t="shared" si="0"/>
        <v>-70117.47</v>
      </c>
      <c r="L27" s="54"/>
      <c r="M27" s="55" t="str">
        <f t="shared" si="1"/>
        <v>18210302261010000110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 x14ac:dyDescent="0.2">
      <c r="B28" s="47" t="s">
        <v>59</v>
      </c>
      <c r="C28" s="48" t="s">
        <v>35</v>
      </c>
      <c r="D28" s="49" t="s">
        <v>41</v>
      </c>
      <c r="E28" s="142" t="s">
        <v>60</v>
      </c>
      <c r="F28" s="143"/>
      <c r="G28" s="144"/>
      <c r="H28" s="51"/>
      <c r="I28" s="52">
        <v>544000</v>
      </c>
      <c r="J28" s="52">
        <v>32014.92</v>
      </c>
      <c r="K28" s="53">
        <f t="shared" si="0"/>
        <v>511985.08</v>
      </c>
      <c r="L28" s="54"/>
      <c r="M28" s="55" t="str">
        <f t="shared" si="1"/>
        <v>18210601030100000110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142" t="s">
        <v>62</v>
      </c>
      <c r="F29" s="143"/>
      <c r="G29" s="144"/>
      <c r="H29" s="51"/>
      <c r="I29" s="52">
        <v>2021000</v>
      </c>
      <c r="J29" s="52">
        <v>-190238.25</v>
      </c>
      <c r="K29" s="53">
        <f t="shared" si="0"/>
        <v>2211238.25</v>
      </c>
      <c r="L29" s="54"/>
      <c r="M29" s="55" t="str">
        <f t="shared" si="1"/>
        <v>18210606033100000110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142" t="s">
        <v>64</v>
      </c>
      <c r="F30" s="143"/>
      <c r="G30" s="144"/>
      <c r="H30" s="51"/>
      <c r="I30" s="52">
        <v>746000</v>
      </c>
      <c r="J30" s="52">
        <v>87796.76</v>
      </c>
      <c r="K30" s="53">
        <f t="shared" si="0"/>
        <v>658203.24</v>
      </c>
      <c r="L30" s="54"/>
      <c r="M30" s="55" t="str">
        <f t="shared" si="1"/>
        <v>18210606043100000110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 x14ac:dyDescent="0.2">
      <c r="B31" s="47" t="s">
        <v>65</v>
      </c>
      <c r="C31" s="48" t="s">
        <v>35</v>
      </c>
      <c r="D31" s="49" t="s">
        <v>41</v>
      </c>
      <c r="E31" s="142" t="s">
        <v>66</v>
      </c>
      <c r="F31" s="143"/>
      <c r="G31" s="144"/>
      <c r="H31" s="51"/>
      <c r="I31" s="52">
        <v>5000</v>
      </c>
      <c r="J31" s="52">
        <v>3320</v>
      </c>
      <c r="K31" s="53">
        <f t="shared" si="0"/>
        <v>1680</v>
      </c>
      <c r="L31" s="54"/>
      <c r="M31" s="55" t="str">
        <f t="shared" si="1"/>
        <v>18210804020010000110</v>
      </c>
      <c r="N31" s="55"/>
      <c r="O31" s="55"/>
      <c r="P31" s="55"/>
      <c r="Q31" s="55"/>
      <c r="R31" s="55"/>
      <c r="S31" s="55"/>
      <c r="T31" s="55"/>
      <c r="U31" s="55"/>
    </row>
    <row r="32" spans="2:21" ht="62.1" customHeight="1" x14ac:dyDescent="0.2">
      <c r="B32" s="47" t="s">
        <v>67</v>
      </c>
      <c r="C32" s="48" t="s">
        <v>35</v>
      </c>
      <c r="D32" s="49" t="s">
        <v>2</v>
      </c>
      <c r="E32" s="142" t="s">
        <v>68</v>
      </c>
      <c r="F32" s="143"/>
      <c r="G32" s="144"/>
      <c r="H32" s="51"/>
      <c r="I32" s="52">
        <v>0</v>
      </c>
      <c r="J32" s="52">
        <v>598211.03</v>
      </c>
      <c r="K32" s="53">
        <f t="shared" si="0"/>
        <v>0</v>
      </c>
      <c r="L32" s="54"/>
      <c r="M32" s="55" t="str">
        <f t="shared" si="1"/>
        <v>44011105025100000120</v>
      </c>
      <c r="N32" s="55"/>
      <c r="O32" s="55"/>
      <c r="P32" s="55"/>
      <c r="Q32" s="55"/>
      <c r="R32" s="55"/>
      <c r="S32" s="55"/>
      <c r="T32" s="55"/>
      <c r="U32" s="55"/>
    </row>
    <row r="33" spans="2:21" ht="51.95" customHeight="1" x14ac:dyDescent="0.2">
      <c r="B33" s="47" t="s">
        <v>69</v>
      </c>
      <c r="C33" s="48" t="s">
        <v>35</v>
      </c>
      <c r="D33" s="49" t="s">
        <v>2</v>
      </c>
      <c r="E33" s="142" t="s">
        <v>70</v>
      </c>
      <c r="F33" s="143"/>
      <c r="G33" s="144"/>
      <c r="H33" s="51"/>
      <c r="I33" s="52">
        <v>370000</v>
      </c>
      <c r="J33" s="52">
        <v>181087.59</v>
      </c>
      <c r="K33" s="53">
        <f t="shared" si="0"/>
        <v>188912.41</v>
      </c>
      <c r="L33" s="54"/>
      <c r="M33" s="55" t="str">
        <f t="shared" si="1"/>
        <v>44011105035100000120</v>
      </c>
      <c r="N33" s="55"/>
      <c r="O33" s="55"/>
      <c r="P33" s="55"/>
      <c r="Q33" s="55"/>
      <c r="R33" s="55"/>
      <c r="S33" s="55"/>
      <c r="T33" s="55"/>
      <c r="U33" s="55"/>
    </row>
    <row r="34" spans="2:21" ht="72.2" customHeight="1" x14ac:dyDescent="0.2">
      <c r="B34" s="47" t="s">
        <v>71</v>
      </c>
      <c r="C34" s="48" t="s">
        <v>35</v>
      </c>
      <c r="D34" s="49" t="s">
        <v>2</v>
      </c>
      <c r="E34" s="142" t="s">
        <v>72</v>
      </c>
      <c r="F34" s="143"/>
      <c r="G34" s="144"/>
      <c r="H34" s="51"/>
      <c r="I34" s="52">
        <v>0</v>
      </c>
      <c r="J34" s="52">
        <v>0.33</v>
      </c>
      <c r="K34" s="53">
        <f t="shared" si="0"/>
        <v>0</v>
      </c>
      <c r="L34" s="54"/>
      <c r="M34" s="55" t="str">
        <f t="shared" si="1"/>
        <v>44011105325100000120</v>
      </c>
      <c r="N34" s="55"/>
      <c r="O34" s="55"/>
      <c r="P34" s="55"/>
      <c r="Q34" s="55"/>
      <c r="R34" s="55"/>
      <c r="S34" s="55"/>
      <c r="T34" s="55"/>
      <c r="U34" s="55"/>
    </row>
    <row r="35" spans="2:21" ht="62.1" customHeight="1" x14ac:dyDescent="0.2">
      <c r="B35" s="47" t="s">
        <v>73</v>
      </c>
      <c r="C35" s="48" t="s">
        <v>35</v>
      </c>
      <c r="D35" s="49" t="s">
        <v>2</v>
      </c>
      <c r="E35" s="142" t="s">
        <v>74</v>
      </c>
      <c r="F35" s="143"/>
      <c r="G35" s="144"/>
      <c r="H35" s="51"/>
      <c r="I35" s="52">
        <v>120000</v>
      </c>
      <c r="J35" s="52">
        <v>71907.16</v>
      </c>
      <c r="K35" s="53">
        <f t="shared" si="0"/>
        <v>48092.84</v>
      </c>
      <c r="L35" s="54"/>
      <c r="M35" s="55" t="str">
        <f t="shared" si="1"/>
        <v>44011109045100000120</v>
      </c>
      <c r="N35" s="55"/>
      <c r="O35" s="55"/>
      <c r="P35" s="55"/>
      <c r="Q35" s="55"/>
      <c r="R35" s="55"/>
      <c r="S35" s="55"/>
      <c r="T35" s="55"/>
      <c r="U35" s="55"/>
    </row>
    <row r="36" spans="2:21" ht="41.65" customHeight="1" x14ac:dyDescent="0.2">
      <c r="B36" s="47" t="s">
        <v>75</v>
      </c>
      <c r="C36" s="48" t="s">
        <v>35</v>
      </c>
      <c r="D36" s="49" t="s">
        <v>2</v>
      </c>
      <c r="E36" s="142" t="s">
        <v>76</v>
      </c>
      <c r="F36" s="143"/>
      <c r="G36" s="144"/>
      <c r="H36" s="51"/>
      <c r="I36" s="52">
        <v>64400</v>
      </c>
      <c r="J36" s="52">
        <v>0</v>
      </c>
      <c r="K36" s="53">
        <f t="shared" si="0"/>
        <v>64400</v>
      </c>
      <c r="L36" s="54"/>
      <c r="M36" s="55" t="str">
        <f t="shared" si="1"/>
        <v>44011406025100000430</v>
      </c>
      <c r="N36" s="55"/>
      <c r="O36" s="55"/>
      <c r="P36" s="55"/>
      <c r="Q36" s="55"/>
      <c r="R36" s="55"/>
      <c r="S36" s="55"/>
      <c r="T36" s="55"/>
      <c r="U36" s="55"/>
    </row>
    <row r="37" spans="2:21" ht="21.4" customHeight="1" x14ac:dyDescent="0.2">
      <c r="B37" s="47" t="s">
        <v>77</v>
      </c>
      <c r="C37" s="48" t="s">
        <v>35</v>
      </c>
      <c r="D37" s="49" t="s">
        <v>2</v>
      </c>
      <c r="E37" s="142" t="s">
        <v>78</v>
      </c>
      <c r="F37" s="143"/>
      <c r="G37" s="144"/>
      <c r="H37" s="51"/>
      <c r="I37" s="52">
        <v>0</v>
      </c>
      <c r="J37" s="52">
        <v>8000</v>
      </c>
      <c r="K37" s="53">
        <f t="shared" si="0"/>
        <v>0</v>
      </c>
      <c r="L37" s="54"/>
      <c r="M37" s="55" t="str">
        <f t="shared" si="1"/>
        <v>44011701050100000180</v>
      </c>
      <c r="N37" s="55"/>
      <c r="O37" s="55"/>
      <c r="P37" s="55"/>
      <c r="Q37" s="55"/>
      <c r="R37" s="55"/>
      <c r="S37" s="55"/>
      <c r="T37" s="55"/>
      <c r="U37" s="55"/>
    </row>
    <row r="38" spans="2:21" ht="31.7" customHeight="1" x14ac:dyDescent="0.2">
      <c r="B38" s="47" t="s">
        <v>79</v>
      </c>
      <c r="C38" s="48" t="s">
        <v>35</v>
      </c>
      <c r="D38" s="49" t="s">
        <v>2</v>
      </c>
      <c r="E38" s="142" t="s">
        <v>80</v>
      </c>
      <c r="F38" s="143"/>
      <c r="G38" s="144"/>
      <c r="H38" s="51"/>
      <c r="I38" s="52">
        <v>15064100</v>
      </c>
      <c r="J38" s="52">
        <v>8265300</v>
      </c>
      <c r="K38" s="53">
        <f t="shared" si="0"/>
        <v>6798800</v>
      </c>
      <c r="L38" s="54"/>
      <c r="M38" s="55" t="str">
        <f t="shared" si="1"/>
        <v>44020216001100000150</v>
      </c>
      <c r="N38" s="55"/>
      <c r="O38" s="55"/>
      <c r="P38" s="55"/>
      <c r="Q38" s="55"/>
      <c r="R38" s="55"/>
      <c r="S38" s="55"/>
      <c r="T38" s="55"/>
      <c r="U38" s="55"/>
    </row>
    <row r="39" spans="2:21" ht="51.95" customHeight="1" x14ac:dyDescent="0.2">
      <c r="B39" s="47" t="s">
        <v>81</v>
      </c>
      <c r="C39" s="48" t="s">
        <v>35</v>
      </c>
      <c r="D39" s="49" t="s">
        <v>2</v>
      </c>
      <c r="E39" s="142" t="s">
        <v>82</v>
      </c>
      <c r="F39" s="143"/>
      <c r="G39" s="144"/>
      <c r="H39" s="51"/>
      <c r="I39" s="52">
        <v>1069784.1000000001</v>
      </c>
      <c r="J39" s="52">
        <v>762242.86</v>
      </c>
      <c r="K39" s="53">
        <f t="shared" si="0"/>
        <v>307541.24000000011</v>
      </c>
      <c r="L39" s="54"/>
      <c r="M39" s="55" t="str">
        <f t="shared" si="1"/>
        <v>44020225299100000150</v>
      </c>
      <c r="N39" s="55"/>
      <c r="O39" s="55"/>
      <c r="P39" s="55"/>
      <c r="Q39" s="55"/>
      <c r="R39" s="55"/>
      <c r="S39" s="55"/>
      <c r="T39" s="55"/>
      <c r="U39" s="55"/>
    </row>
    <row r="40" spans="2:21" ht="31.7" customHeight="1" x14ac:dyDescent="0.2">
      <c r="B40" s="47" t="s">
        <v>83</v>
      </c>
      <c r="C40" s="48" t="s">
        <v>35</v>
      </c>
      <c r="D40" s="49" t="s">
        <v>2</v>
      </c>
      <c r="E40" s="142" t="s">
        <v>84</v>
      </c>
      <c r="F40" s="143"/>
      <c r="G40" s="144"/>
      <c r="H40" s="51"/>
      <c r="I40" s="52">
        <v>29200</v>
      </c>
      <c r="J40" s="52">
        <v>0</v>
      </c>
      <c r="K40" s="53">
        <f t="shared" si="0"/>
        <v>29200</v>
      </c>
      <c r="L40" s="54"/>
      <c r="M40" s="55" t="str">
        <f t="shared" si="1"/>
        <v>44020225599100000150</v>
      </c>
      <c r="N40" s="55"/>
      <c r="O40" s="55"/>
      <c r="P40" s="55"/>
      <c r="Q40" s="55"/>
      <c r="R40" s="55"/>
      <c r="S40" s="55"/>
      <c r="T40" s="55"/>
      <c r="U40" s="55"/>
    </row>
    <row r="41" spans="2:21" ht="15" customHeight="1" x14ac:dyDescent="0.2">
      <c r="B41" s="47" t="s">
        <v>85</v>
      </c>
      <c r="C41" s="48" t="s">
        <v>35</v>
      </c>
      <c r="D41" s="49" t="s">
        <v>2</v>
      </c>
      <c r="E41" s="142" t="s">
        <v>86</v>
      </c>
      <c r="F41" s="143"/>
      <c r="G41" s="144"/>
      <c r="H41" s="51"/>
      <c r="I41" s="52">
        <v>500000</v>
      </c>
      <c r="J41" s="52">
        <v>0</v>
      </c>
      <c r="K41" s="53">
        <f t="shared" si="0"/>
        <v>500000</v>
      </c>
      <c r="L41" s="54"/>
      <c r="M41" s="55" t="str">
        <f t="shared" si="1"/>
        <v>44020229999100000150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85</v>
      </c>
      <c r="C42" s="48" t="s">
        <v>35</v>
      </c>
      <c r="D42" s="49" t="s">
        <v>2</v>
      </c>
      <c r="E42" s="142" t="s">
        <v>86</v>
      </c>
      <c r="F42" s="143"/>
      <c r="G42" s="144"/>
      <c r="H42" s="51"/>
      <c r="I42" s="52">
        <v>816000</v>
      </c>
      <c r="J42" s="52">
        <v>0</v>
      </c>
      <c r="K42" s="53">
        <f t="shared" si="0"/>
        <v>816000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15" customHeight="1" x14ac:dyDescent="0.2">
      <c r="B43" s="47" t="s">
        <v>85</v>
      </c>
      <c r="C43" s="48" t="s">
        <v>35</v>
      </c>
      <c r="D43" s="49" t="s">
        <v>2</v>
      </c>
      <c r="E43" s="142" t="s">
        <v>86</v>
      </c>
      <c r="F43" s="143"/>
      <c r="G43" s="144"/>
      <c r="H43" s="51"/>
      <c r="I43" s="52">
        <v>1000000</v>
      </c>
      <c r="J43" s="52">
        <v>0</v>
      </c>
      <c r="K43" s="53">
        <f t="shared" si="0"/>
        <v>1000000</v>
      </c>
      <c r="L43" s="54"/>
      <c r="M43" s="55" t="str">
        <f t="shared" si="1"/>
        <v>44020229999100000150</v>
      </c>
      <c r="N43" s="55"/>
      <c r="O43" s="55"/>
      <c r="P43" s="55"/>
      <c r="Q43" s="55"/>
      <c r="R43" s="55"/>
      <c r="S43" s="55"/>
      <c r="T43" s="55"/>
      <c r="U43" s="55"/>
    </row>
    <row r="44" spans="2:21" ht="31.7" customHeight="1" x14ac:dyDescent="0.2">
      <c r="B44" s="47" t="s">
        <v>87</v>
      </c>
      <c r="C44" s="48" t="s">
        <v>35</v>
      </c>
      <c r="D44" s="49" t="s">
        <v>2</v>
      </c>
      <c r="E44" s="142" t="s">
        <v>88</v>
      </c>
      <c r="F44" s="143"/>
      <c r="G44" s="144"/>
      <c r="H44" s="51"/>
      <c r="I44" s="52">
        <v>259800</v>
      </c>
      <c r="J44" s="52">
        <v>110150</v>
      </c>
      <c r="K44" s="53">
        <f t="shared" si="0"/>
        <v>149650</v>
      </c>
      <c r="L44" s="54"/>
      <c r="M44" s="55" t="str">
        <f t="shared" si="1"/>
        <v>44020230024100000150</v>
      </c>
      <c r="N44" s="55"/>
      <c r="O44" s="55"/>
      <c r="P44" s="55"/>
      <c r="Q44" s="55"/>
      <c r="R44" s="55"/>
      <c r="S44" s="55"/>
      <c r="T44" s="55"/>
      <c r="U44" s="55"/>
    </row>
    <row r="45" spans="2:21" ht="41.65" customHeight="1" x14ac:dyDescent="0.2">
      <c r="B45" s="47" t="s">
        <v>89</v>
      </c>
      <c r="C45" s="48" t="s">
        <v>35</v>
      </c>
      <c r="D45" s="49" t="s">
        <v>2</v>
      </c>
      <c r="E45" s="142" t="s">
        <v>90</v>
      </c>
      <c r="F45" s="143"/>
      <c r="G45" s="144"/>
      <c r="H45" s="51"/>
      <c r="I45" s="52">
        <v>345050</v>
      </c>
      <c r="J45" s="52">
        <v>172500</v>
      </c>
      <c r="K45" s="53">
        <f t="shared" si="0"/>
        <v>172550</v>
      </c>
      <c r="L45" s="54"/>
      <c r="M45" s="55" t="str">
        <f t="shared" si="1"/>
        <v>44020235118100000150</v>
      </c>
      <c r="N45" s="55"/>
      <c r="O45" s="55"/>
      <c r="P45" s="55"/>
      <c r="Q45" s="55"/>
      <c r="R45" s="55"/>
      <c r="S45" s="55"/>
      <c r="T45" s="55"/>
      <c r="U45" s="55"/>
    </row>
    <row r="46" spans="2:21" ht="51.95" customHeight="1" x14ac:dyDescent="0.2">
      <c r="B46" s="47" t="s">
        <v>91</v>
      </c>
      <c r="C46" s="48" t="s">
        <v>35</v>
      </c>
      <c r="D46" s="49" t="s">
        <v>2</v>
      </c>
      <c r="E46" s="142" t="s">
        <v>92</v>
      </c>
      <c r="F46" s="143"/>
      <c r="G46" s="144"/>
      <c r="H46" s="51"/>
      <c r="I46" s="52">
        <v>128914.7</v>
      </c>
      <c r="J46" s="52">
        <v>65904.81</v>
      </c>
      <c r="K46" s="53">
        <f t="shared" si="0"/>
        <v>63009.89</v>
      </c>
      <c r="L46" s="54"/>
      <c r="M46" s="55" t="str">
        <f t="shared" si="1"/>
        <v>44020240014100000150</v>
      </c>
      <c r="N46" s="55"/>
      <c r="O46" s="55"/>
      <c r="P46" s="55"/>
      <c r="Q46" s="55"/>
      <c r="R46" s="55"/>
      <c r="S46" s="55"/>
      <c r="T46" s="55"/>
      <c r="U46" s="55"/>
    </row>
    <row r="47" spans="2:21" ht="51.95" customHeight="1" x14ac:dyDescent="0.2">
      <c r="B47" s="47" t="s">
        <v>91</v>
      </c>
      <c r="C47" s="48" t="s">
        <v>35</v>
      </c>
      <c r="D47" s="49" t="s">
        <v>2</v>
      </c>
      <c r="E47" s="142" t="s">
        <v>92</v>
      </c>
      <c r="F47" s="143"/>
      <c r="G47" s="144"/>
      <c r="H47" s="51"/>
      <c r="I47" s="52">
        <v>9441135.6500000004</v>
      </c>
      <c r="J47" s="52">
        <v>0</v>
      </c>
      <c r="K47" s="53">
        <f t="shared" si="0"/>
        <v>9441135.6500000004</v>
      </c>
      <c r="L47" s="54"/>
      <c r="M47" s="55" t="str">
        <f t="shared" si="1"/>
        <v>44020240014100000150</v>
      </c>
      <c r="N47" s="55"/>
      <c r="O47" s="55"/>
      <c r="P47" s="55"/>
      <c r="Q47" s="55"/>
      <c r="R47" s="55"/>
      <c r="S47" s="55"/>
      <c r="T47" s="55"/>
      <c r="U47" s="55"/>
    </row>
    <row r="48" spans="2:21" ht="51.95" customHeight="1" x14ac:dyDescent="0.2">
      <c r="B48" s="47" t="s">
        <v>91</v>
      </c>
      <c r="C48" s="48" t="s">
        <v>35</v>
      </c>
      <c r="D48" s="49" t="s">
        <v>2</v>
      </c>
      <c r="E48" s="142" t="s">
        <v>92</v>
      </c>
      <c r="F48" s="143"/>
      <c r="G48" s="144"/>
      <c r="H48" s="51"/>
      <c r="I48" s="52">
        <v>1134754.04</v>
      </c>
      <c r="J48" s="52">
        <v>247744</v>
      </c>
      <c r="K48" s="53">
        <f t="shared" si="0"/>
        <v>887010.04</v>
      </c>
      <c r="L48" s="54"/>
      <c r="M48" s="55" t="str">
        <f t="shared" si="1"/>
        <v>44020240014100000150</v>
      </c>
      <c r="N48" s="55"/>
      <c r="O48" s="55"/>
      <c r="P48" s="55"/>
      <c r="Q48" s="55"/>
      <c r="R48" s="55"/>
      <c r="S48" s="55"/>
      <c r="T48" s="55"/>
      <c r="U48" s="55"/>
    </row>
    <row r="49" spans="2:21" ht="31.7" customHeight="1" x14ac:dyDescent="0.2">
      <c r="B49" s="47" t="s">
        <v>93</v>
      </c>
      <c r="C49" s="48" t="s">
        <v>35</v>
      </c>
      <c r="D49" s="49" t="s">
        <v>2</v>
      </c>
      <c r="E49" s="142" t="s">
        <v>94</v>
      </c>
      <c r="F49" s="143"/>
      <c r="G49" s="144"/>
      <c r="H49" s="51"/>
      <c r="I49" s="52">
        <v>100000</v>
      </c>
      <c r="J49" s="52">
        <v>100800</v>
      </c>
      <c r="K49" s="53">
        <f t="shared" si="0"/>
        <v>0</v>
      </c>
      <c r="L49" s="54"/>
      <c r="M49" s="55" t="str">
        <f t="shared" si="1"/>
        <v>44020705020100000150</v>
      </c>
      <c r="N49" s="55"/>
      <c r="O49" s="55"/>
      <c r="P49" s="55"/>
      <c r="Q49" s="55"/>
      <c r="R49" s="55"/>
      <c r="S49" s="55"/>
      <c r="T49" s="55"/>
      <c r="U49" s="55"/>
    </row>
    <row r="50" spans="2:21" ht="21.4" customHeight="1" x14ac:dyDescent="0.2">
      <c r="B50" s="47" t="s">
        <v>95</v>
      </c>
      <c r="C50" s="48" t="s">
        <v>35</v>
      </c>
      <c r="D50" s="49" t="s">
        <v>2</v>
      </c>
      <c r="E50" s="142" t="s">
        <v>96</v>
      </c>
      <c r="F50" s="143"/>
      <c r="G50" s="144"/>
      <c r="H50" s="51"/>
      <c r="I50" s="52">
        <v>50000</v>
      </c>
      <c r="J50" s="52">
        <v>65000</v>
      </c>
      <c r="K50" s="53">
        <f t="shared" si="0"/>
        <v>0</v>
      </c>
      <c r="L50" s="54"/>
      <c r="M50" s="55" t="str">
        <f t="shared" si="1"/>
        <v>44020705030100000150</v>
      </c>
      <c r="N50" s="55"/>
      <c r="O50" s="55"/>
      <c r="P50" s="55"/>
      <c r="Q50" s="55"/>
      <c r="R50" s="55"/>
      <c r="S50" s="55"/>
      <c r="T50" s="55"/>
      <c r="U50" s="55"/>
    </row>
    <row r="51" spans="2:21" ht="72.2" customHeight="1" x14ac:dyDescent="0.2">
      <c r="B51" s="47" t="s">
        <v>97</v>
      </c>
      <c r="C51" s="48" t="s">
        <v>35</v>
      </c>
      <c r="D51" s="49" t="s">
        <v>2</v>
      </c>
      <c r="E51" s="142" t="s">
        <v>98</v>
      </c>
      <c r="F51" s="143"/>
      <c r="G51" s="144"/>
      <c r="H51" s="51"/>
      <c r="I51" s="52">
        <v>0</v>
      </c>
      <c r="J51" s="52">
        <v>0</v>
      </c>
      <c r="K51" s="53">
        <f t="shared" si="0"/>
        <v>0</v>
      </c>
      <c r="L51" s="54"/>
      <c r="M51" s="55" t="str">
        <f t="shared" si="1"/>
        <v>44020805000100000150</v>
      </c>
      <c r="N51" s="55"/>
      <c r="O51" s="55"/>
      <c r="P51" s="55"/>
      <c r="Q51" s="55"/>
      <c r="R51" s="55"/>
      <c r="S51" s="55"/>
      <c r="T51" s="55"/>
      <c r="U51" s="55"/>
    </row>
    <row r="52" spans="2:21" ht="0.75" customHeight="1" x14ac:dyDescent="0.2">
      <c r="B52" s="56"/>
      <c r="C52" s="57"/>
      <c r="D52" s="58"/>
      <c r="E52" s="136"/>
      <c r="F52" s="137"/>
      <c r="G52" s="138"/>
      <c r="H52" s="136"/>
      <c r="I52" s="61"/>
      <c r="J52" s="61"/>
      <c r="K52" s="62"/>
      <c r="L52" s="63"/>
    </row>
    <row r="53" spans="2:21" ht="15" customHeight="1" x14ac:dyDescent="0.2">
      <c r="B53" s="64"/>
      <c r="C53" s="65"/>
      <c r="D53" s="66"/>
      <c r="E53" s="66"/>
      <c r="F53" s="66"/>
      <c r="G53" s="66"/>
      <c r="H53" s="66"/>
      <c r="I53" s="67"/>
      <c r="J53" s="67"/>
      <c r="K53" s="66"/>
      <c r="L53" s="14"/>
    </row>
    <row r="54" spans="2:21" ht="12.75" customHeight="1" x14ac:dyDescent="0.25">
      <c r="B54" s="196" t="s">
        <v>99</v>
      </c>
      <c r="C54" s="196"/>
      <c r="D54" s="196"/>
      <c r="E54" s="196"/>
      <c r="F54" s="196"/>
      <c r="G54" s="196"/>
      <c r="H54" s="196"/>
      <c r="I54" s="196"/>
      <c r="J54" s="196"/>
      <c r="K54" s="196"/>
      <c r="L54" s="68"/>
    </row>
    <row r="55" spans="2:21" ht="15" customHeight="1" x14ac:dyDescent="0.2">
      <c r="B55" s="27"/>
      <c r="C55" s="27"/>
      <c r="D55" s="1"/>
      <c r="E55" s="1"/>
      <c r="F55" s="1"/>
      <c r="G55" s="1"/>
      <c r="H55" s="1"/>
      <c r="I55" s="28"/>
      <c r="J55" s="28"/>
      <c r="K55" s="69" t="s">
        <v>100</v>
      </c>
      <c r="L55" s="70"/>
    </row>
    <row r="56" spans="2:21" ht="12.75" customHeight="1" x14ac:dyDescent="0.2">
      <c r="B56" s="174" t="s">
        <v>26</v>
      </c>
      <c r="C56" s="134" t="s">
        <v>27</v>
      </c>
      <c r="D56" s="134" t="s">
        <v>101</v>
      </c>
      <c r="E56" s="135"/>
      <c r="F56" s="173"/>
      <c r="G56" s="174"/>
      <c r="H56" s="134"/>
      <c r="I56" s="134" t="s">
        <v>29</v>
      </c>
      <c r="J56" s="134" t="s">
        <v>30</v>
      </c>
      <c r="K56" s="135" t="s">
        <v>31</v>
      </c>
      <c r="L56" s="29"/>
    </row>
    <row r="57" spans="2:21" ht="15" customHeight="1" x14ac:dyDescent="0.2">
      <c r="B57" s="174"/>
      <c r="C57" s="134"/>
      <c r="D57" s="139"/>
      <c r="E57" s="175"/>
      <c r="F57" s="175"/>
      <c r="G57" s="175"/>
      <c r="H57" s="139"/>
      <c r="I57" s="134"/>
      <c r="J57" s="134"/>
      <c r="K57" s="135"/>
      <c r="L57" s="29"/>
    </row>
    <row r="58" spans="2:21" ht="15" customHeight="1" x14ac:dyDescent="0.2">
      <c r="B58" s="174"/>
      <c r="C58" s="134"/>
      <c r="D58" s="140"/>
      <c r="E58" s="175"/>
      <c r="F58" s="175"/>
      <c r="G58" s="175"/>
      <c r="H58" s="140"/>
      <c r="I58" s="134"/>
      <c r="J58" s="134"/>
      <c r="K58" s="135"/>
      <c r="L58" s="29"/>
    </row>
    <row r="59" spans="2:21" ht="13.5" customHeight="1" x14ac:dyDescent="0.2">
      <c r="B59" s="30">
        <v>1</v>
      </c>
      <c r="C59" s="31">
        <v>2</v>
      </c>
      <c r="D59" s="180">
        <v>3</v>
      </c>
      <c r="E59" s="181"/>
      <c r="F59" s="182"/>
      <c r="G59" s="183"/>
      <c r="H59" s="32"/>
      <c r="I59" s="33" t="s">
        <v>4</v>
      </c>
      <c r="J59" s="33" t="s">
        <v>32</v>
      </c>
      <c r="K59" s="34" t="s">
        <v>33</v>
      </c>
      <c r="L59" s="35"/>
    </row>
    <row r="60" spans="2:21" ht="15" customHeight="1" x14ac:dyDescent="0.2">
      <c r="B60" s="36" t="s">
        <v>102</v>
      </c>
      <c r="C60" s="37" t="s">
        <v>103</v>
      </c>
      <c r="D60" s="184" t="s">
        <v>36</v>
      </c>
      <c r="E60" s="185"/>
      <c r="F60" s="186"/>
      <c r="G60" s="187"/>
      <c r="H60" s="38"/>
      <c r="I60" s="39">
        <v>39806338.490000002</v>
      </c>
      <c r="J60" s="39">
        <v>11078154.210000001</v>
      </c>
      <c r="K60" s="40">
        <v>28728184.280000001</v>
      </c>
      <c r="L60" s="41"/>
    </row>
    <row r="61" spans="2:21" ht="12.75" customHeight="1" x14ac:dyDescent="0.2">
      <c r="B61" s="42" t="s">
        <v>37</v>
      </c>
      <c r="C61" s="43"/>
      <c r="D61" s="200"/>
      <c r="E61" s="201"/>
      <c r="F61" s="202"/>
      <c r="G61" s="203"/>
      <c r="H61" s="44"/>
      <c r="I61" s="45"/>
      <c r="J61" s="45"/>
      <c r="K61" s="46"/>
      <c r="L61" s="41"/>
    </row>
    <row r="62" spans="2:21" ht="21.4" customHeight="1" x14ac:dyDescent="0.2">
      <c r="B62" s="47" t="s">
        <v>104</v>
      </c>
      <c r="C62" s="48" t="s">
        <v>103</v>
      </c>
      <c r="D62" s="49" t="s">
        <v>2</v>
      </c>
      <c r="E62" s="71" t="s">
        <v>105</v>
      </c>
      <c r="F62" s="71" t="s">
        <v>106</v>
      </c>
      <c r="G62" s="50" t="s">
        <v>107</v>
      </c>
      <c r="H62" s="72"/>
      <c r="I62" s="52">
        <v>730000</v>
      </c>
      <c r="J62" s="52">
        <v>274775.15999999997</v>
      </c>
      <c r="K62" s="53">
        <f t="shared" ref="K62:K93" si="2">IF(IF(I62="",0,I62)=0,0,(IF(I62&gt;0,IF(J62&gt;I62,0,I62-J62),IF(J62&gt;I62,I62-J62,0))))</f>
        <v>455224.84</v>
      </c>
      <c r="L62" s="73"/>
      <c r="M62" s="55" t="str">
        <f t="shared" ref="M62:M93" si="3">IF(D62="","000",D62)&amp;IF(E62="","0000",E62)&amp;IF(F62="","0000000000",F62)&amp;IF(G62="","000",G62)&amp;H62</f>
        <v>44001029120001000121</v>
      </c>
      <c r="N62" s="55"/>
      <c r="O62" s="55"/>
      <c r="P62" s="55"/>
      <c r="Q62" s="55"/>
      <c r="R62" s="55"/>
      <c r="S62" s="55"/>
      <c r="T62" s="55"/>
      <c r="U62" s="55"/>
    </row>
    <row r="63" spans="2:21" ht="31.7" customHeight="1" x14ac:dyDescent="0.2">
      <c r="B63" s="47" t="s">
        <v>108</v>
      </c>
      <c r="C63" s="48" t="s">
        <v>103</v>
      </c>
      <c r="D63" s="49" t="s">
        <v>2</v>
      </c>
      <c r="E63" s="71" t="s">
        <v>105</v>
      </c>
      <c r="F63" s="71" t="s">
        <v>106</v>
      </c>
      <c r="G63" s="50" t="s">
        <v>109</v>
      </c>
      <c r="H63" s="72"/>
      <c r="I63" s="52">
        <v>44500</v>
      </c>
      <c r="J63" s="52">
        <v>44500</v>
      </c>
      <c r="K63" s="53">
        <f t="shared" si="2"/>
        <v>0</v>
      </c>
      <c r="L63" s="73"/>
      <c r="M63" s="55" t="str">
        <f t="shared" si="3"/>
        <v>44001029120001000122</v>
      </c>
      <c r="N63" s="55"/>
      <c r="O63" s="55"/>
      <c r="P63" s="55"/>
      <c r="Q63" s="55"/>
      <c r="R63" s="55"/>
      <c r="S63" s="55"/>
      <c r="T63" s="55"/>
      <c r="U63" s="55"/>
    </row>
    <row r="64" spans="2:21" ht="31.7" customHeight="1" x14ac:dyDescent="0.2">
      <c r="B64" s="47" t="s">
        <v>110</v>
      </c>
      <c r="C64" s="48" t="s">
        <v>103</v>
      </c>
      <c r="D64" s="49" t="s">
        <v>2</v>
      </c>
      <c r="E64" s="71" t="s">
        <v>105</v>
      </c>
      <c r="F64" s="71" t="s">
        <v>106</v>
      </c>
      <c r="G64" s="50" t="s">
        <v>111</v>
      </c>
      <c r="H64" s="72"/>
      <c r="I64" s="52">
        <v>220000</v>
      </c>
      <c r="J64" s="52">
        <v>68554.570000000007</v>
      </c>
      <c r="K64" s="53">
        <f t="shared" si="2"/>
        <v>151445.43</v>
      </c>
      <c r="L64" s="73"/>
      <c r="M64" s="55" t="str">
        <f t="shared" si="3"/>
        <v>44001029120001000129</v>
      </c>
      <c r="N64" s="55"/>
      <c r="O64" s="55"/>
      <c r="P64" s="55"/>
      <c r="Q64" s="55"/>
      <c r="R64" s="55"/>
      <c r="S64" s="55"/>
      <c r="T64" s="55"/>
      <c r="U64" s="55"/>
    </row>
    <row r="65" spans="2:21" ht="15" customHeight="1" x14ac:dyDescent="0.2">
      <c r="B65" s="47" t="s">
        <v>112</v>
      </c>
      <c r="C65" s="48" t="s">
        <v>103</v>
      </c>
      <c r="D65" s="49" t="s">
        <v>2</v>
      </c>
      <c r="E65" s="71" t="s">
        <v>113</v>
      </c>
      <c r="F65" s="71" t="s">
        <v>114</v>
      </c>
      <c r="G65" s="50" t="s">
        <v>115</v>
      </c>
      <c r="H65" s="72"/>
      <c r="I65" s="52">
        <v>5000</v>
      </c>
      <c r="J65" s="52">
        <v>0</v>
      </c>
      <c r="K65" s="53">
        <f t="shared" si="2"/>
        <v>5000</v>
      </c>
      <c r="L65" s="73"/>
      <c r="M65" s="55" t="str">
        <f t="shared" si="3"/>
        <v>44001039220001000244</v>
      </c>
      <c r="N65" s="55"/>
      <c r="O65" s="55"/>
      <c r="P65" s="55"/>
      <c r="Q65" s="55"/>
      <c r="R65" s="55"/>
      <c r="S65" s="55"/>
      <c r="T65" s="55"/>
      <c r="U65" s="55"/>
    </row>
    <row r="66" spans="2:21" ht="21.4" customHeight="1" x14ac:dyDescent="0.2">
      <c r="B66" s="47" t="s">
        <v>104</v>
      </c>
      <c r="C66" s="48" t="s">
        <v>103</v>
      </c>
      <c r="D66" s="49" t="s">
        <v>2</v>
      </c>
      <c r="E66" s="71" t="s">
        <v>116</v>
      </c>
      <c r="F66" s="71" t="s">
        <v>117</v>
      </c>
      <c r="G66" s="50" t="s">
        <v>107</v>
      </c>
      <c r="H66" s="72"/>
      <c r="I66" s="52">
        <v>193400</v>
      </c>
      <c r="J66" s="52">
        <v>80580</v>
      </c>
      <c r="K66" s="53">
        <f t="shared" si="2"/>
        <v>112820</v>
      </c>
      <c r="L66" s="73"/>
      <c r="M66" s="55" t="str">
        <f t="shared" si="3"/>
        <v>44001049210070280121</v>
      </c>
      <c r="N66" s="55"/>
      <c r="O66" s="55"/>
      <c r="P66" s="55"/>
      <c r="Q66" s="55"/>
      <c r="R66" s="55"/>
      <c r="S66" s="55"/>
      <c r="T66" s="55"/>
      <c r="U66" s="55"/>
    </row>
    <row r="67" spans="2:21" ht="31.7" customHeight="1" x14ac:dyDescent="0.2">
      <c r="B67" s="47" t="s">
        <v>110</v>
      </c>
      <c r="C67" s="48" t="s">
        <v>103</v>
      </c>
      <c r="D67" s="49" t="s">
        <v>2</v>
      </c>
      <c r="E67" s="71" t="s">
        <v>116</v>
      </c>
      <c r="F67" s="71" t="s">
        <v>117</v>
      </c>
      <c r="G67" s="50" t="s">
        <v>111</v>
      </c>
      <c r="H67" s="72"/>
      <c r="I67" s="52">
        <v>58400</v>
      </c>
      <c r="J67" s="52">
        <v>24335</v>
      </c>
      <c r="K67" s="53">
        <f t="shared" si="2"/>
        <v>34065</v>
      </c>
      <c r="L67" s="73"/>
      <c r="M67" s="55" t="str">
        <f t="shared" si="3"/>
        <v>44001049210070280129</v>
      </c>
      <c r="N67" s="55"/>
      <c r="O67" s="55"/>
      <c r="P67" s="55"/>
      <c r="Q67" s="55"/>
      <c r="R67" s="55"/>
      <c r="S67" s="55"/>
      <c r="T67" s="55"/>
      <c r="U67" s="55"/>
    </row>
    <row r="68" spans="2:21" ht="15" customHeight="1" x14ac:dyDescent="0.2">
      <c r="B68" s="47" t="s">
        <v>112</v>
      </c>
      <c r="C68" s="48" t="s">
        <v>103</v>
      </c>
      <c r="D68" s="49" t="s">
        <v>2</v>
      </c>
      <c r="E68" s="71" t="s">
        <v>116</v>
      </c>
      <c r="F68" s="71" t="s">
        <v>117</v>
      </c>
      <c r="G68" s="50" t="s">
        <v>115</v>
      </c>
      <c r="H68" s="72"/>
      <c r="I68" s="52">
        <v>7500</v>
      </c>
      <c r="J68" s="52">
        <v>0</v>
      </c>
      <c r="K68" s="53">
        <f t="shared" si="2"/>
        <v>7500</v>
      </c>
      <c r="L68" s="73"/>
      <c r="M68" s="55" t="str">
        <f t="shared" si="3"/>
        <v>44001049210070280244</v>
      </c>
      <c r="N68" s="55"/>
      <c r="O68" s="55"/>
      <c r="P68" s="55"/>
      <c r="Q68" s="55"/>
      <c r="R68" s="55"/>
      <c r="S68" s="55"/>
      <c r="T68" s="55"/>
      <c r="U68" s="55"/>
    </row>
    <row r="69" spans="2:21" ht="15" customHeight="1" x14ac:dyDescent="0.2">
      <c r="B69" s="47" t="s">
        <v>112</v>
      </c>
      <c r="C69" s="48" t="s">
        <v>103</v>
      </c>
      <c r="D69" s="49" t="s">
        <v>2</v>
      </c>
      <c r="E69" s="71" t="s">
        <v>116</v>
      </c>
      <c r="F69" s="71" t="s">
        <v>118</v>
      </c>
      <c r="G69" s="50" t="s">
        <v>115</v>
      </c>
      <c r="H69" s="72"/>
      <c r="I69" s="52">
        <v>500</v>
      </c>
      <c r="J69" s="52">
        <v>0</v>
      </c>
      <c r="K69" s="53">
        <f t="shared" si="2"/>
        <v>500</v>
      </c>
      <c r="L69" s="73"/>
      <c r="M69" s="55" t="str">
        <f t="shared" si="3"/>
        <v>44001049210070650244</v>
      </c>
      <c r="N69" s="55"/>
      <c r="O69" s="55"/>
      <c r="P69" s="55"/>
      <c r="Q69" s="55"/>
      <c r="R69" s="55"/>
      <c r="S69" s="55"/>
      <c r="T69" s="55"/>
      <c r="U69" s="55"/>
    </row>
    <row r="70" spans="2:21" ht="21.4" customHeight="1" x14ac:dyDescent="0.2">
      <c r="B70" s="47" t="s">
        <v>104</v>
      </c>
      <c r="C70" s="48" t="s">
        <v>103</v>
      </c>
      <c r="D70" s="49" t="s">
        <v>2</v>
      </c>
      <c r="E70" s="71" t="s">
        <v>116</v>
      </c>
      <c r="F70" s="71" t="s">
        <v>119</v>
      </c>
      <c r="G70" s="50" t="s">
        <v>107</v>
      </c>
      <c r="H70" s="72"/>
      <c r="I70" s="52">
        <v>5153000</v>
      </c>
      <c r="J70" s="52">
        <v>2087264.72</v>
      </c>
      <c r="K70" s="53">
        <f t="shared" si="2"/>
        <v>3065735.2800000003</v>
      </c>
      <c r="L70" s="73"/>
      <c r="M70" s="55" t="str">
        <f t="shared" si="3"/>
        <v>44001049320001000121</v>
      </c>
      <c r="N70" s="55"/>
      <c r="O70" s="55"/>
      <c r="P70" s="55"/>
      <c r="Q70" s="55"/>
      <c r="R70" s="55"/>
      <c r="S70" s="55"/>
      <c r="T70" s="55"/>
      <c r="U70" s="55"/>
    </row>
    <row r="71" spans="2:21" ht="31.7" customHeight="1" x14ac:dyDescent="0.2">
      <c r="B71" s="47" t="s">
        <v>108</v>
      </c>
      <c r="C71" s="48" t="s">
        <v>103</v>
      </c>
      <c r="D71" s="49" t="s">
        <v>2</v>
      </c>
      <c r="E71" s="71" t="s">
        <v>116</v>
      </c>
      <c r="F71" s="71" t="s">
        <v>119</v>
      </c>
      <c r="G71" s="50" t="s">
        <v>109</v>
      </c>
      <c r="H71" s="72"/>
      <c r="I71" s="52">
        <v>267000</v>
      </c>
      <c r="J71" s="52">
        <v>44500</v>
      </c>
      <c r="K71" s="53">
        <f t="shared" si="2"/>
        <v>222500</v>
      </c>
      <c r="L71" s="73"/>
      <c r="M71" s="55" t="str">
        <f t="shared" si="3"/>
        <v>44001049320001000122</v>
      </c>
      <c r="N71" s="55"/>
      <c r="O71" s="55"/>
      <c r="P71" s="55"/>
      <c r="Q71" s="55"/>
      <c r="R71" s="55"/>
      <c r="S71" s="55"/>
      <c r="T71" s="55"/>
      <c r="U71" s="55"/>
    </row>
    <row r="72" spans="2:21" ht="31.7" customHeight="1" x14ac:dyDescent="0.2">
      <c r="B72" s="47" t="s">
        <v>110</v>
      </c>
      <c r="C72" s="48" t="s">
        <v>103</v>
      </c>
      <c r="D72" s="49" t="s">
        <v>2</v>
      </c>
      <c r="E72" s="71" t="s">
        <v>116</v>
      </c>
      <c r="F72" s="71" t="s">
        <v>119</v>
      </c>
      <c r="G72" s="50" t="s">
        <v>111</v>
      </c>
      <c r="H72" s="72"/>
      <c r="I72" s="52">
        <v>1556100</v>
      </c>
      <c r="J72" s="52">
        <v>583851.91</v>
      </c>
      <c r="K72" s="53">
        <f t="shared" si="2"/>
        <v>972248.09</v>
      </c>
      <c r="L72" s="73"/>
      <c r="M72" s="55" t="str">
        <f t="shared" si="3"/>
        <v>44001049320001000129</v>
      </c>
      <c r="N72" s="55"/>
      <c r="O72" s="55"/>
      <c r="P72" s="55"/>
      <c r="Q72" s="55"/>
      <c r="R72" s="55"/>
      <c r="S72" s="55"/>
      <c r="T72" s="55"/>
      <c r="U72" s="55"/>
    </row>
    <row r="73" spans="2:21" ht="15" customHeight="1" x14ac:dyDescent="0.2">
      <c r="B73" s="47" t="s">
        <v>112</v>
      </c>
      <c r="C73" s="48" t="s">
        <v>103</v>
      </c>
      <c r="D73" s="49" t="s">
        <v>2</v>
      </c>
      <c r="E73" s="71" t="s">
        <v>116</v>
      </c>
      <c r="F73" s="71" t="s">
        <v>119</v>
      </c>
      <c r="G73" s="50" t="s">
        <v>115</v>
      </c>
      <c r="H73" s="72"/>
      <c r="I73" s="52">
        <v>954840</v>
      </c>
      <c r="J73" s="52">
        <v>607531.04</v>
      </c>
      <c r="K73" s="53">
        <f t="shared" si="2"/>
        <v>347308.95999999996</v>
      </c>
      <c r="L73" s="73"/>
      <c r="M73" s="55" t="str">
        <f t="shared" si="3"/>
        <v>44001049320001000244</v>
      </c>
      <c r="N73" s="55"/>
      <c r="O73" s="55"/>
      <c r="P73" s="55"/>
      <c r="Q73" s="55"/>
      <c r="R73" s="55"/>
      <c r="S73" s="55"/>
      <c r="T73" s="55"/>
      <c r="U73" s="55"/>
    </row>
    <row r="74" spans="2:21" ht="15" customHeight="1" x14ac:dyDescent="0.2">
      <c r="B74" s="47" t="s">
        <v>120</v>
      </c>
      <c r="C74" s="48" t="s">
        <v>103</v>
      </c>
      <c r="D74" s="49" t="s">
        <v>2</v>
      </c>
      <c r="E74" s="71" t="s">
        <v>116</v>
      </c>
      <c r="F74" s="71" t="s">
        <v>119</v>
      </c>
      <c r="G74" s="50" t="s">
        <v>121</v>
      </c>
      <c r="H74" s="72"/>
      <c r="I74" s="52">
        <v>1500000</v>
      </c>
      <c r="J74" s="52">
        <v>876229.59</v>
      </c>
      <c r="K74" s="53">
        <f t="shared" si="2"/>
        <v>623770.41</v>
      </c>
      <c r="L74" s="73"/>
      <c r="M74" s="55" t="str">
        <f t="shared" si="3"/>
        <v>44001049320001000247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 x14ac:dyDescent="0.2">
      <c r="B75" s="47" t="s">
        <v>122</v>
      </c>
      <c r="C75" s="48" t="s">
        <v>103</v>
      </c>
      <c r="D75" s="49" t="s">
        <v>2</v>
      </c>
      <c r="E75" s="71" t="s">
        <v>123</v>
      </c>
      <c r="F75" s="71" t="s">
        <v>124</v>
      </c>
      <c r="G75" s="50" t="s">
        <v>125</v>
      </c>
      <c r="H75" s="72"/>
      <c r="I75" s="52">
        <v>119000</v>
      </c>
      <c r="J75" s="52">
        <v>59500</v>
      </c>
      <c r="K75" s="53">
        <f t="shared" si="2"/>
        <v>59500</v>
      </c>
      <c r="L75" s="73"/>
      <c r="M75" s="55" t="str">
        <f t="shared" si="3"/>
        <v>44001068810063230540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 x14ac:dyDescent="0.2">
      <c r="B76" s="47" t="s">
        <v>126</v>
      </c>
      <c r="C76" s="48" t="s">
        <v>103</v>
      </c>
      <c r="D76" s="49" t="s">
        <v>2</v>
      </c>
      <c r="E76" s="71" t="s">
        <v>127</v>
      </c>
      <c r="F76" s="71" t="s">
        <v>128</v>
      </c>
      <c r="G76" s="50" t="s">
        <v>129</v>
      </c>
      <c r="H76" s="72"/>
      <c r="I76" s="52">
        <v>10000</v>
      </c>
      <c r="J76" s="52">
        <v>0</v>
      </c>
      <c r="K76" s="53">
        <f t="shared" si="2"/>
        <v>10000</v>
      </c>
      <c r="L76" s="73"/>
      <c r="M76" s="55" t="str">
        <f t="shared" si="3"/>
        <v>44001119590021020870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112</v>
      </c>
      <c r="C77" s="48" t="s">
        <v>103</v>
      </c>
      <c r="D77" s="49" t="s">
        <v>2</v>
      </c>
      <c r="E77" s="71" t="s">
        <v>130</v>
      </c>
      <c r="F77" s="71" t="s">
        <v>131</v>
      </c>
      <c r="G77" s="50" t="s">
        <v>115</v>
      </c>
      <c r="H77" s="72"/>
      <c r="I77" s="52">
        <v>96000</v>
      </c>
      <c r="J77" s="52">
        <v>65244</v>
      </c>
      <c r="K77" s="53">
        <f t="shared" si="2"/>
        <v>30756</v>
      </c>
      <c r="L77" s="73"/>
      <c r="M77" s="55" t="str">
        <f t="shared" si="3"/>
        <v>44001130100199990244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112</v>
      </c>
      <c r="C78" s="48" t="s">
        <v>103</v>
      </c>
      <c r="D78" s="49" t="s">
        <v>2</v>
      </c>
      <c r="E78" s="71" t="s">
        <v>130</v>
      </c>
      <c r="F78" s="71" t="s">
        <v>132</v>
      </c>
      <c r="G78" s="50" t="s">
        <v>115</v>
      </c>
      <c r="H78" s="72"/>
      <c r="I78" s="52">
        <v>33000</v>
      </c>
      <c r="J78" s="52">
        <v>20140</v>
      </c>
      <c r="K78" s="53">
        <f t="shared" si="2"/>
        <v>12860</v>
      </c>
      <c r="L78" s="73"/>
      <c r="M78" s="55" t="str">
        <f t="shared" si="3"/>
        <v>44001130100299990244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112</v>
      </c>
      <c r="C79" s="48" t="s">
        <v>103</v>
      </c>
      <c r="D79" s="49" t="s">
        <v>2</v>
      </c>
      <c r="E79" s="71" t="s">
        <v>130</v>
      </c>
      <c r="F79" s="71" t="s">
        <v>133</v>
      </c>
      <c r="G79" s="50" t="s">
        <v>115</v>
      </c>
      <c r="H79" s="72"/>
      <c r="I79" s="52">
        <v>40000</v>
      </c>
      <c r="J79" s="52">
        <v>3514</v>
      </c>
      <c r="K79" s="53">
        <f t="shared" si="2"/>
        <v>36486</v>
      </c>
      <c r="L79" s="73"/>
      <c r="M79" s="55" t="str">
        <f t="shared" si="3"/>
        <v>44001130200299990244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 x14ac:dyDescent="0.2">
      <c r="B80" s="47" t="s">
        <v>112</v>
      </c>
      <c r="C80" s="48" t="s">
        <v>103</v>
      </c>
      <c r="D80" s="49" t="s">
        <v>2</v>
      </c>
      <c r="E80" s="71" t="s">
        <v>130</v>
      </c>
      <c r="F80" s="71" t="s">
        <v>134</v>
      </c>
      <c r="G80" s="50" t="s">
        <v>115</v>
      </c>
      <c r="H80" s="72"/>
      <c r="I80" s="52">
        <v>10000</v>
      </c>
      <c r="J80" s="52">
        <v>10000</v>
      </c>
      <c r="K80" s="53">
        <f t="shared" si="2"/>
        <v>0</v>
      </c>
      <c r="L80" s="73"/>
      <c r="M80" s="55" t="str">
        <f t="shared" si="3"/>
        <v>44001130900399990244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 x14ac:dyDescent="0.2">
      <c r="B81" s="47" t="s">
        <v>135</v>
      </c>
      <c r="C81" s="48" t="s">
        <v>103</v>
      </c>
      <c r="D81" s="49" t="s">
        <v>2</v>
      </c>
      <c r="E81" s="71" t="s">
        <v>130</v>
      </c>
      <c r="F81" s="71" t="s">
        <v>136</v>
      </c>
      <c r="G81" s="50" t="s">
        <v>137</v>
      </c>
      <c r="H81" s="72"/>
      <c r="I81" s="52">
        <v>226968</v>
      </c>
      <c r="J81" s="52">
        <v>0</v>
      </c>
      <c r="K81" s="53">
        <f t="shared" si="2"/>
        <v>226968</v>
      </c>
      <c r="L81" s="73"/>
      <c r="M81" s="55" t="str">
        <f t="shared" si="3"/>
        <v>44001138620082010360</v>
      </c>
      <c r="N81" s="55"/>
      <c r="O81" s="55"/>
      <c r="P81" s="55"/>
      <c r="Q81" s="55"/>
      <c r="R81" s="55"/>
      <c r="S81" s="55"/>
      <c r="T81" s="55"/>
      <c r="U81" s="55"/>
    </row>
    <row r="82" spans="2:21" ht="31.7" customHeight="1" x14ac:dyDescent="0.2">
      <c r="B82" s="47" t="s">
        <v>138</v>
      </c>
      <c r="C82" s="48" t="s">
        <v>103</v>
      </c>
      <c r="D82" s="49" t="s">
        <v>2</v>
      </c>
      <c r="E82" s="71" t="s">
        <v>130</v>
      </c>
      <c r="F82" s="71" t="s">
        <v>136</v>
      </c>
      <c r="G82" s="50" t="s">
        <v>139</v>
      </c>
      <c r="H82" s="72"/>
      <c r="I82" s="52">
        <v>5000</v>
      </c>
      <c r="J82" s="52">
        <v>2531</v>
      </c>
      <c r="K82" s="53">
        <f t="shared" si="2"/>
        <v>2469</v>
      </c>
      <c r="L82" s="73"/>
      <c r="M82" s="55" t="str">
        <f t="shared" si="3"/>
        <v>44001138620082010831</v>
      </c>
      <c r="N82" s="55"/>
      <c r="O82" s="55"/>
      <c r="P82" s="55"/>
      <c r="Q82" s="55"/>
      <c r="R82" s="55"/>
      <c r="S82" s="55"/>
      <c r="T82" s="55"/>
      <c r="U82" s="55"/>
    </row>
    <row r="83" spans="2:21" ht="21.4" customHeight="1" x14ac:dyDescent="0.2">
      <c r="B83" s="47" t="s">
        <v>140</v>
      </c>
      <c r="C83" s="48" t="s">
        <v>103</v>
      </c>
      <c r="D83" s="49" t="s">
        <v>2</v>
      </c>
      <c r="E83" s="71" t="s">
        <v>130</v>
      </c>
      <c r="F83" s="71" t="s">
        <v>136</v>
      </c>
      <c r="G83" s="50" t="s">
        <v>141</v>
      </c>
      <c r="H83" s="72"/>
      <c r="I83" s="52">
        <v>25000</v>
      </c>
      <c r="J83" s="52">
        <v>1045</v>
      </c>
      <c r="K83" s="53">
        <f t="shared" si="2"/>
        <v>23955</v>
      </c>
      <c r="L83" s="73"/>
      <c r="M83" s="55" t="str">
        <f t="shared" si="3"/>
        <v>44001138620082010851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 x14ac:dyDescent="0.2">
      <c r="B84" s="47" t="s">
        <v>142</v>
      </c>
      <c r="C84" s="48" t="s">
        <v>103</v>
      </c>
      <c r="D84" s="49" t="s">
        <v>2</v>
      </c>
      <c r="E84" s="71" t="s">
        <v>130</v>
      </c>
      <c r="F84" s="71" t="s">
        <v>136</v>
      </c>
      <c r="G84" s="50" t="s">
        <v>143</v>
      </c>
      <c r="H84" s="72"/>
      <c r="I84" s="52">
        <v>50000</v>
      </c>
      <c r="J84" s="52">
        <v>6240</v>
      </c>
      <c r="K84" s="53">
        <f t="shared" si="2"/>
        <v>43760</v>
      </c>
      <c r="L84" s="73"/>
      <c r="M84" s="55" t="str">
        <f t="shared" si="3"/>
        <v>44001138620082010852</v>
      </c>
      <c r="N84" s="55"/>
      <c r="O84" s="55"/>
      <c r="P84" s="55"/>
      <c r="Q84" s="55"/>
      <c r="R84" s="55"/>
      <c r="S84" s="55"/>
      <c r="T84" s="55"/>
      <c r="U84" s="55"/>
    </row>
    <row r="85" spans="2:21" ht="15" customHeight="1" x14ac:dyDescent="0.2">
      <c r="B85" s="47" t="s">
        <v>144</v>
      </c>
      <c r="C85" s="48" t="s">
        <v>103</v>
      </c>
      <c r="D85" s="49" t="s">
        <v>2</v>
      </c>
      <c r="E85" s="71" t="s">
        <v>130</v>
      </c>
      <c r="F85" s="71" t="s">
        <v>136</v>
      </c>
      <c r="G85" s="50" t="s">
        <v>145</v>
      </c>
      <c r="H85" s="72"/>
      <c r="I85" s="52">
        <v>49570</v>
      </c>
      <c r="J85" s="52">
        <v>12584.84</v>
      </c>
      <c r="K85" s="53">
        <f t="shared" si="2"/>
        <v>36985.160000000003</v>
      </c>
      <c r="L85" s="73"/>
      <c r="M85" s="55" t="str">
        <f t="shared" si="3"/>
        <v>44001138620082010853</v>
      </c>
      <c r="N85" s="55"/>
      <c r="O85" s="55"/>
      <c r="P85" s="55"/>
      <c r="Q85" s="55"/>
      <c r="R85" s="55"/>
      <c r="S85" s="55"/>
      <c r="T85" s="55"/>
      <c r="U85" s="55"/>
    </row>
    <row r="86" spans="2:21" ht="21.4" customHeight="1" x14ac:dyDescent="0.2">
      <c r="B86" s="47" t="s">
        <v>104</v>
      </c>
      <c r="C86" s="48" t="s">
        <v>103</v>
      </c>
      <c r="D86" s="49" t="s">
        <v>2</v>
      </c>
      <c r="E86" s="71" t="s">
        <v>146</v>
      </c>
      <c r="F86" s="71" t="s">
        <v>147</v>
      </c>
      <c r="G86" s="50" t="s">
        <v>107</v>
      </c>
      <c r="H86" s="72"/>
      <c r="I86" s="52">
        <v>240000</v>
      </c>
      <c r="J86" s="52">
        <v>95980.07</v>
      </c>
      <c r="K86" s="53">
        <f t="shared" si="2"/>
        <v>144019.93</v>
      </c>
      <c r="L86" s="73"/>
      <c r="M86" s="55" t="str">
        <f t="shared" si="3"/>
        <v>44002039820051180121</v>
      </c>
      <c r="N86" s="55"/>
      <c r="O86" s="55"/>
      <c r="P86" s="55"/>
      <c r="Q86" s="55"/>
      <c r="R86" s="55"/>
      <c r="S86" s="55"/>
      <c r="T86" s="55"/>
      <c r="U86" s="55"/>
    </row>
    <row r="87" spans="2:21" ht="31.7" customHeight="1" x14ac:dyDescent="0.2">
      <c r="B87" s="47" t="s">
        <v>110</v>
      </c>
      <c r="C87" s="48" t="s">
        <v>103</v>
      </c>
      <c r="D87" s="49" t="s">
        <v>2</v>
      </c>
      <c r="E87" s="71" t="s">
        <v>146</v>
      </c>
      <c r="F87" s="71" t="s">
        <v>147</v>
      </c>
      <c r="G87" s="50" t="s">
        <v>111</v>
      </c>
      <c r="H87" s="72"/>
      <c r="I87" s="52">
        <v>72480</v>
      </c>
      <c r="J87" s="52">
        <v>24160</v>
      </c>
      <c r="K87" s="53">
        <f t="shared" si="2"/>
        <v>48320</v>
      </c>
      <c r="L87" s="73"/>
      <c r="M87" s="55" t="str">
        <f t="shared" si="3"/>
        <v>44002039820051180129</v>
      </c>
      <c r="N87" s="55"/>
      <c r="O87" s="55"/>
      <c r="P87" s="55"/>
      <c r="Q87" s="55"/>
      <c r="R87" s="55"/>
      <c r="S87" s="55"/>
      <c r="T87" s="55"/>
      <c r="U87" s="55"/>
    </row>
    <row r="88" spans="2:21" ht="15" customHeight="1" x14ac:dyDescent="0.2">
      <c r="B88" s="47" t="s">
        <v>112</v>
      </c>
      <c r="C88" s="48" t="s">
        <v>103</v>
      </c>
      <c r="D88" s="49" t="s">
        <v>2</v>
      </c>
      <c r="E88" s="71" t="s">
        <v>146</v>
      </c>
      <c r="F88" s="71" t="s">
        <v>147</v>
      </c>
      <c r="G88" s="50" t="s">
        <v>115</v>
      </c>
      <c r="H88" s="72"/>
      <c r="I88" s="52">
        <v>32570</v>
      </c>
      <c r="J88" s="52">
        <v>0</v>
      </c>
      <c r="K88" s="53">
        <f t="shared" si="2"/>
        <v>32570</v>
      </c>
      <c r="L88" s="73"/>
      <c r="M88" s="55" t="str">
        <f t="shared" si="3"/>
        <v>44002039820051180244</v>
      </c>
      <c r="N88" s="55"/>
      <c r="O88" s="55"/>
      <c r="P88" s="55"/>
      <c r="Q88" s="55"/>
      <c r="R88" s="55"/>
      <c r="S88" s="55"/>
      <c r="T88" s="55"/>
      <c r="U88" s="55"/>
    </row>
    <row r="89" spans="2:21" ht="15" customHeight="1" x14ac:dyDescent="0.2">
      <c r="B89" s="47" t="s">
        <v>112</v>
      </c>
      <c r="C89" s="48" t="s">
        <v>103</v>
      </c>
      <c r="D89" s="49" t="s">
        <v>2</v>
      </c>
      <c r="E89" s="71" t="s">
        <v>148</v>
      </c>
      <c r="F89" s="71" t="s">
        <v>149</v>
      </c>
      <c r="G89" s="50" t="s">
        <v>115</v>
      </c>
      <c r="H89" s="72"/>
      <c r="I89" s="52">
        <v>560200</v>
      </c>
      <c r="J89" s="52">
        <v>113364.62</v>
      </c>
      <c r="K89" s="53">
        <f t="shared" si="2"/>
        <v>446835.38</v>
      </c>
      <c r="L89" s="73"/>
      <c r="M89" s="55" t="str">
        <f t="shared" si="3"/>
        <v>44003100400199990244</v>
      </c>
      <c r="N89" s="55"/>
      <c r="O89" s="55"/>
      <c r="P89" s="55"/>
      <c r="Q89" s="55"/>
      <c r="R89" s="55"/>
      <c r="S89" s="55"/>
      <c r="T89" s="55"/>
      <c r="U89" s="55"/>
    </row>
    <row r="90" spans="2:21" ht="15" customHeight="1" x14ac:dyDescent="0.2">
      <c r="B90" s="47" t="s">
        <v>112</v>
      </c>
      <c r="C90" s="48" t="s">
        <v>103</v>
      </c>
      <c r="D90" s="49" t="s">
        <v>2</v>
      </c>
      <c r="E90" s="71" t="s">
        <v>148</v>
      </c>
      <c r="F90" s="71" t="s">
        <v>150</v>
      </c>
      <c r="G90" s="50" t="s">
        <v>115</v>
      </c>
      <c r="H90" s="72"/>
      <c r="I90" s="52">
        <v>40000</v>
      </c>
      <c r="J90" s="52">
        <v>38250</v>
      </c>
      <c r="K90" s="53">
        <f t="shared" si="2"/>
        <v>1750</v>
      </c>
      <c r="L90" s="73"/>
      <c r="M90" s="55" t="str">
        <f t="shared" si="3"/>
        <v>44003100400299990244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 x14ac:dyDescent="0.2">
      <c r="B91" s="47" t="s">
        <v>112</v>
      </c>
      <c r="C91" s="48" t="s">
        <v>103</v>
      </c>
      <c r="D91" s="49" t="s">
        <v>2</v>
      </c>
      <c r="E91" s="71" t="s">
        <v>151</v>
      </c>
      <c r="F91" s="71" t="s">
        <v>152</v>
      </c>
      <c r="G91" s="50" t="s">
        <v>115</v>
      </c>
      <c r="H91" s="72"/>
      <c r="I91" s="52">
        <v>29200</v>
      </c>
      <c r="J91" s="52">
        <v>0</v>
      </c>
      <c r="K91" s="53">
        <f t="shared" si="2"/>
        <v>29200</v>
      </c>
      <c r="L91" s="73"/>
      <c r="M91" s="55" t="str">
        <f t="shared" si="3"/>
        <v>440040510005L5993244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 x14ac:dyDescent="0.2">
      <c r="B92" s="47" t="s">
        <v>112</v>
      </c>
      <c r="C92" s="48" t="s">
        <v>103</v>
      </c>
      <c r="D92" s="49" t="s">
        <v>2</v>
      </c>
      <c r="E92" s="71" t="s">
        <v>153</v>
      </c>
      <c r="F92" s="71" t="s">
        <v>154</v>
      </c>
      <c r="G92" s="50" t="s">
        <v>115</v>
      </c>
      <c r="H92" s="72"/>
      <c r="I92" s="52">
        <v>816000</v>
      </c>
      <c r="J92" s="52">
        <v>0</v>
      </c>
      <c r="K92" s="53">
        <f t="shared" si="2"/>
        <v>816000</v>
      </c>
      <c r="L92" s="73"/>
      <c r="M92" s="55" t="str">
        <f t="shared" si="3"/>
        <v>44004090300171520244</v>
      </c>
      <c r="N92" s="55"/>
      <c r="O92" s="55"/>
      <c r="P92" s="55"/>
      <c r="Q92" s="55"/>
      <c r="R92" s="55"/>
      <c r="S92" s="55"/>
      <c r="T92" s="55"/>
      <c r="U92" s="55"/>
    </row>
    <row r="93" spans="2:21" ht="15" customHeight="1" x14ac:dyDescent="0.2">
      <c r="B93" s="47" t="s">
        <v>112</v>
      </c>
      <c r="C93" s="48" t="s">
        <v>103</v>
      </c>
      <c r="D93" s="49" t="s">
        <v>2</v>
      </c>
      <c r="E93" s="71" t="s">
        <v>153</v>
      </c>
      <c r="F93" s="71" t="s">
        <v>155</v>
      </c>
      <c r="G93" s="50" t="s">
        <v>115</v>
      </c>
      <c r="H93" s="72"/>
      <c r="I93" s="52">
        <v>3174000</v>
      </c>
      <c r="J93" s="52">
        <v>1541684.08</v>
      </c>
      <c r="K93" s="53">
        <f t="shared" si="2"/>
        <v>1632315.92</v>
      </c>
      <c r="L93" s="73"/>
      <c r="M93" s="55" t="str">
        <f t="shared" si="3"/>
        <v>44004090300199990244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112</v>
      </c>
      <c r="C94" s="48" t="s">
        <v>103</v>
      </c>
      <c r="D94" s="49" t="s">
        <v>2</v>
      </c>
      <c r="E94" s="71" t="s">
        <v>153</v>
      </c>
      <c r="F94" s="71" t="s">
        <v>156</v>
      </c>
      <c r="G94" s="50" t="s">
        <v>115</v>
      </c>
      <c r="H94" s="72"/>
      <c r="I94" s="52">
        <v>42900</v>
      </c>
      <c r="J94" s="52">
        <v>0</v>
      </c>
      <c r="K94" s="53">
        <f t="shared" ref="K94:K123" si="4">IF(IF(I94="",0,I94)=0,0,(IF(I94&gt;0,IF(J94&gt;I94,0,I94-J94),IF(J94&gt;I94,I94-J94,0))))</f>
        <v>42900</v>
      </c>
      <c r="L94" s="73"/>
      <c r="M94" s="55" t="str">
        <f t="shared" ref="M94:M123" si="5">IF(D94="","000",D94)&amp;IF(E94="","0000",E94)&amp;IF(F94="","0000000000",F94)&amp;IF(G94="","000",G94)&amp;H94</f>
        <v>440040903001S1520244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112</v>
      </c>
      <c r="C95" s="48" t="s">
        <v>103</v>
      </c>
      <c r="D95" s="49" t="s">
        <v>2</v>
      </c>
      <c r="E95" s="71" t="s">
        <v>157</v>
      </c>
      <c r="F95" s="71" t="s">
        <v>158</v>
      </c>
      <c r="G95" s="50" t="s">
        <v>115</v>
      </c>
      <c r="H95" s="72"/>
      <c r="I95" s="52">
        <v>128914.7</v>
      </c>
      <c r="J95" s="52">
        <v>59801.87</v>
      </c>
      <c r="K95" s="53">
        <f t="shared" si="4"/>
        <v>69112.829999999987</v>
      </c>
      <c r="L95" s="73"/>
      <c r="M95" s="55" t="str">
        <f t="shared" si="5"/>
        <v>44005018110099970244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112</v>
      </c>
      <c r="C96" s="48" t="s">
        <v>103</v>
      </c>
      <c r="D96" s="49" t="s">
        <v>2</v>
      </c>
      <c r="E96" s="71" t="s">
        <v>157</v>
      </c>
      <c r="F96" s="71" t="s">
        <v>159</v>
      </c>
      <c r="G96" s="50" t="s">
        <v>115</v>
      </c>
      <c r="H96" s="72"/>
      <c r="I96" s="52">
        <v>202000</v>
      </c>
      <c r="J96" s="52">
        <v>123650</v>
      </c>
      <c r="K96" s="53">
        <f t="shared" si="4"/>
        <v>78350</v>
      </c>
      <c r="L96" s="73"/>
      <c r="M96" s="55" t="str">
        <f t="shared" si="5"/>
        <v>44005018110099990244</v>
      </c>
      <c r="N96" s="55"/>
      <c r="O96" s="55"/>
      <c r="P96" s="55"/>
      <c r="Q96" s="55"/>
      <c r="R96" s="55"/>
      <c r="S96" s="55"/>
      <c r="T96" s="55"/>
      <c r="U96" s="55"/>
    </row>
    <row r="97" spans="2:21" ht="15" customHeight="1" x14ac:dyDescent="0.2">
      <c r="B97" s="47" t="s">
        <v>112</v>
      </c>
      <c r="C97" s="48" t="s">
        <v>103</v>
      </c>
      <c r="D97" s="49" t="s">
        <v>2</v>
      </c>
      <c r="E97" s="71" t="s">
        <v>160</v>
      </c>
      <c r="F97" s="71" t="s">
        <v>161</v>
      </c>
      <c r="G97" s="50" t="s">
        <v>115</v>
      </c>
      <c r="H97" s="72"/>
      <c r="I97" s="52">
        <v>1134754.04</v>
      </c>
      <c r="J97" s="52">
        <v>247744</v>
      </c>
      <c r="K97" s="53">
        <f t="shared" si="4"/>
        <v>887010.04</v>
      </c>
      <c r="L97" s="73"/>
      <c r="M97" s="55" t="str">
        <f t="shared" si="5"/>
        <v>44005021000521310244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112</v>
      </c>
      <c r="C98" s="48" t="s">
        <v>103</v>
      </c>
      <c r="D98" s="49" t="s">
        <v>2</v>
      </c>
      <c r="E98" s="71" t="s">
        <v>160</v>
      </c>
      <c r="F98" s="71" t="s">
        <v>162</v>
      </c>
      <c r="G98" s="50" t="s">
        <v>115</v>
      </c>
      <c r="H98" s="72"/>
      <c r="I98" s="52">
        <v>8685844.7899999991</v>
      </c>
      <c r="J98" s="52">
        <v>0</v>
      </c>
      <c r="K98" s="53">
        <f t="shared" si="4"/>
        <v>8685844.7899999991</v>
      </c>
      <c r="L98" s="73"/>
      <c r="M98" s="55" t="str">
        <f t="shared" si="5"/>
        <v>44005021000572370244</v>
      </c>
      <c r="N98" s="55"/>
      <c r="O98" s="55"/>
      <c r="P98" s="55"/>
      <c r="Q98" s="55"/>
      <c r="R98" s="55"/>
      <c r="S98" s="55"/>
      <c r="T98" s="55"/>
      <c r="U98" s="55"/>
    </row>
    <row r="99" spans="2:21" ht="15" customHeight="1" x14ac:dyDescent="0.2">
      <c r="B99" s="47" t="s">
        <v>112</v>
      </c>
      <c r="C99" s="48" t="s">
        <v>103</v>
      </c>
      <c r="D99" s="49" t="s">
        <v>2</v>
      </c>
      <c r="E99" s="71" t="s">
        <v>160</v>
      </c>
      <c r="F99" s="71" t="s">
        <v>163</v>
      </c>
      <c r="G99" s="50" t="s">
        <v>115</v>
      </c>
      <c r="H99" s="72"/>
      <c r="I99" s="52">
        <v>755290.86</v>
      </c>
      <c r="J99" s="52">
        <v>0</v>
      </c>
      <c r="K99" s="53">
        <f t="shared" si="4"/>
        <v>755290.86</v>
      </c>
      <c r="L99" s="73"/>
      <c r="M99" s="55" t="str">
        <f t="shared" si="5"/>
        <v>440050210005S2370244</v>
      </c>
      <c r="N99" s="55"/>
      <c r="O99" s="55"/>
      <c r="P99" s="55"/>
      <c r="Q99" s="55"/>
      <c r="R99" s="55"/>
      <c r="S99" s="55"/>
      <c r="T99" s="55"/>
      <c r="U99" s="55"/>
    </row>
    <row r="100" spans="2:21" ht="41.65" customHeight="1" x14ac:dyDescent="0.2">
      <c r="B100" s="47" t="s">
        <v>164</v>
      </c>
      <c r="C100" s="48" t="s">
        <v>103</v>
      </c>
      <c r="D100" s="49" t="s">
        <v>2</v>
      </c>
      <c r="E100" s="71" t="s">
        <v>160</v>
      </c>
      <c r="F100" s="71" t="s">
        <v>165</v>
      </c>
      <c r="G100" s="50" t="s">
        <v>166</v>
      </c>
      <c r="H100" s="72"/>
      <c r="I100" s="52">
        <v>784700</v>
      </c>
      <c r="J100" s="52">
        <v>196175</v>
      </c>
      <c r="K100" s="53">
        <f t="shared" si="4"/>
        <v>588525</v>
      </c>
      <c r="L100" s="73"/>
      <c r="M100" s="55" t="str">
        <f t="shared" si="5"/>
        <v>44005028720081040811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112</v>
      </c>
      <c r="C101" s="48" t="s">
        <v>103</v>
      </c>
      <c r="D101" s="49" t="s">
        <v>2</v>
      </c>
      <c r="E101" s="71" t="s">
        <v>160</v>
      </c>
      <c r="F101" s="71" t="s">
        <v>167</v>
      </c>
      <c r="G101" s="50" t="s">
        <v>115</v>
      </c>
      <c r="H101" s="72"/>
      <c r="I101" s="52">
        <v>150000</v>
      </c>
      <c r="J101" s="52">
        <v>124854.7</v>
      </c>
      <c r="K101" s="53">
        <f t="shared" si="4"/>
        <v>25145.300000000003</v>
      </c>
      <c r="L101" s="73"/>
      <c r="M101" s="55" t="str">
        <f t="shared" si="5"/>
        <v>44005028730099990244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15" customHeight="1" x14ac:dyDescent="0.2">
      <c r="B102" s="47" t="s">
        <v>112</v>
      </c>
      <c r="C102" s="48" t="s">
        <v>103</v>
      </c>
      <c r="D102" s="49" t="s">
        <v>2</v>
      </c>
      <c r="E102" s="71" t="s">
        <v>168</v>
      </c>
      <c r="F102" s="71" t="s">
        <v>169</v>
      </c>
      <c r="G102" s="50" t="s">
        <v>115</v>
      </c>
      <c r="H102" s="72"/>
      <c r="I102" s="52">
        <v>30000</v>
      </c>
      <c r="J102" s="52">
        <v>0</v>
      </c>
      <c r="K102" s="53">
        <f t="shared" si="4"/>
        <v>30000</v>
      </c>
      <c r="L102" s="73"/>
      <c r="M102" s="55" t="str">
        <f t="shared" si="5"/>
        <v>44005030500299990244</v>
      </c>
      <c r="N102" s="55"/>
      <c r="O102" s="55"/>
      <c r="P102" s="55"/>
      <c r="Q102" s="55"/>
      <c r="R102" s="55"/>
      <c r="S102" s="55"/>
      <c r="T102" s="55"/>
      <c r="U102" s="55"/>
    </row>
    <row r="103" spans="2:21" ht="15" customHeight="1" x14ac:dyDescent="0.2">
      <c r="B103" s="47" t="s">
        <v>112</v>
      </c>
      <c r="C103" s="48" t="s">
        <v>103</v>
      </c>
      <c r="D103" s="49" t="s">
        <v>2</v>
      </c>
      <c r="E103" s="71" t="s">
        <v>168</v>
      </c>
      <c r="F103" s="71" t="s">
        <v>170</v>
      </c>
      <c r="G103" s="50" t="s">
        <v>115</v>
      </c>
      <c r="H103" s="72"/>
      <c r="I103" s="52">
        <v>120000</v>
      </c>
      <c r="J103" s="52">
        <v>57497.23</v>
      </c>
      <c r="K103" s="53">
        <f t="shared" si="4"/>
        <v>62502.77</v>
      </c>
      <c r="L103" s="73"/>
      <c r="M103" s="55" t="str">
        <f t="shared" si="5"/>
        <v>44005031000299990244</v>
      </c>
      <c r="N103" s="55"/>
      <c r="O103" s="55"/>
      <c r="P103" s="55"/>
      <c r="Q103" s="55"/>
      <c r="R103" s="55"/>
      <c r="S103" s="55"/>
      <c r="T103" s="55"/>
      <c r="U103" s="55"/>
    </row>
    <row r="104" spans="2:21" ht="15" customHeight="1" x14ac:dyDescent="0.2">
      <c r="B104" s="47" t="s">
        <v>112</v>
      </c>
      <c r="C104" s="48" t="s">
        <v>103</v>
      </c>
      <c r="D104" s="49" t="s">
        <v>2</v>
      </c>
      <c r="E104" s="71" t="s">
        <v>168</v>
      </c>
      <c r="F104" s="71" t="s">
        <v>171</v>
      </c>
      <c r="G104" s="50" t="s">
        <v>115</v>
      </c>
      <c r="H104" s="72"/>
      <c r="I104" s="52">
        <v>34500</v>
      </c>
      <c r="J104" s="52">
        <v>0</v>
      </c>
      <c r="K104" s="53">
        <f t="shared" si="4"/>
        <v>34500</v>
      </c>
      <c r="L104" s="73"/>
      <c r="M104" s="55" t="str">
        <f t="shared" si="5"/>
        <v>44005031000525430244</v>
      </c>
      <c r="N104" s="55"/>
      <c r="O104" s="55"/>
      <c r="P104" s="55"/>
      <c r="Q104" s="55"/>
      <c r="R104" s="55"/>
      <c r="S104" s="55"/>
      <c r="T104" s="55"/>
      <c r="U104" s="55"/>
    </row>
    <row r="105" spans="2:21" ht="15" customHeight="1" x14ac:dyDescent="0.2">
      <c r="B105" s="47" t="s">
        <v>112</v>
      </c>
      <c r="C105" s="48" t="s">
        <v>103</v>
      </c>
      <c r="D105" s="49" t="s">
        <v>2</v>
      </c>
      <c r="E105" s="71" t="s">
        <v>168</v>
      </c>
      <c r="F105" s="71" t="s">
        <v>172</v>
      </c>
      <c r="G105" s="50" t="s">
        <v>115</v>
      </c>
      <c r="H105" s="72"/>
      <c r="I105" s="52">
        <v>500000</v>
      </c>
      <c r="J105" s="52">
        <v>0</v>
      </c>
      <c r="K105" s="53">
        <f t="shared" si="4"/>
        <v>500000</v>
      </c>
      <c r="L105" s="73"/>
      <c r="M105" s="55" t="str">
        <f t="shared" si="5"/>
        <v>44005031000575260244</v>
      </c>
      <c r="N105" s="55"/>
      <c r="O105" s="55"/>
      <c r="P105" s="55"/>
      <c r="Q105" s="55"/>
      <c r="R105" s="55"/>
      <c r="S105" s="55"/>
      <c r="T105" s="55"/>
      <c r="U105" s="55"/>
    </row>
    <row r="106" spans="2:21" ht="15" customHeight="1" x14ac:dyDescent="0.2">
      <c r="B106" s="47" t="s">
        <v>112</v>
      </c>
      <c r="C106" s="48" t="s">
        <v>103</v>
      </c>
      <c r="D106" s="49" t="s">
        <v>2</v>
      </c>
      <c r="E106" s="71" t="s">
        <v>168</v>
      </c>
      <c r="F106" s="71" t="s">
        <v>173</v>
      </c>
      <c r="G106" s="50" t="s">
        <v>115</v>
      </c>
      <c r="H106" s="72"/>
      <c r="I106" s="52">
        <v>1000000</v>
      </c>
      <c r="J106" s="52">
        <v>0</v>
      </c>
      <c r="K106" s="53">
        <f t="shared" si="4"/>
        <v>1000000</v>
      </c>
      <c r="L106" s="73"/>
      <c r="M106" s="55" t="str">
        <f t="shared" si="5"/>
        <v>44005031000576100244</v>
      </c>
      <c r="N106" s="55"/>
      <c r="O106" s="55"/>
      <c r="P106" s="55"/>
      <c r="Q106" s="55"/>
      <c r="R106" s="55"/>
      <c r="S106" s="55"/>
      <c r="T106" s="55"/>
      <c r="U106" s="55"/>
    </row>
    <row r="107" spans="2:21" ht="15" customHeight="1" x14ac:dyDescent="0.2">
      <c r="B107" s="47" t="s">
        <v>112</v>
      </c>
      <c r="C107" s="48" t="s">
        <v>103</v>
      </c>
      <c r="D107" s="49" t="s">
        <v>2</v>
      </c>
      <c r="E107" s="71" t="s">
        <v>168</v>
      </c>
      <c r="F107" s="71" t="s">
        <v>174</v>
      </c>
      <c r="G107" s="50" t="s">
        <v>115</v>
      </c>
      <c r="H107" s="72"/>
      <c r="I107" s="52">
        <v>150000</v>
      </c>
      <c r="J107" s="52">
        <v>86000</v>
      </c>
      <c r="K107" s="53">
        <f t="shared" si="4"/>
        <v>64000</v>
      </c>
      <c r="L107" s="73"/>
      <c r="M107" s="55" t="str">
        <f t="shared" si="5"/>
        <v>44005031000585260244</v>
      </c>
      <c r="N107" s="55"/>
      <c r="O107" s="55"/>
      <c r="P107" s="55"/>
      <c r="Q107" s="55"/>
      <c r="R107" s="55"/>
      <c r="S107" s="55"/>
      <c r="T107" s="55"/>
      <c r="U107" s="55"/>
    </row>
    <row r="108" spans="2:21" ht="15" customHeight="1" x14ac:dyDescent="0.2">
      <c r="B108" s="47" t="s">
        <v>112</v>
      </c>
      <c r="C108" s="48" t="s">
        <v>103</v>
      </c>
      <c r="D108" s="49" t="s">
        <v>2</v>
      </c>
      <c r="E108" s="71" t="s">
        <v>168</v>
      </c>
      <c r="F108" s="71" t="s">
        <v>175</v>
      </c>
      <c r="G108" s="50" t="s">
        <v>115</v>
      </c>
      <c r="H108" s="72"/>
      <c r="I108" s="52">
        <v>1543000</v>
      </c>
      <c r="J108" s="52">
        <v>1099648.18</v>
      </c>
      <c r="K108" s="53">
        <f t="shared" si="4"/>
        <v>443351.82000000007</v>
      </c>
      <c r="L108" s="73"/>
      <c r="M108" s="55" t="str">
        <f t="shared" si="5"/>
        <v>44005031000599990244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112</v>
      </c>
      <c r="C109" s="48" t="s">
        <v>103</v>
      </c>
      <c r="D109" s="49" t="s">
        <v>2</v>
      </c>
      <c r="E109" s="71" t="s">
        <v>168</v>
      </c>
      <c r="F109" s="71" t="s">
        <v>176</v>
      </c>
      <c r="G109" s="50" t="s">
        <v>115</v>
      </c>
      <c r="H109" s="72"/>
      <c r="I109" s="52">
        <v>250000</v>
      </c>
      <c r="J109" s="52">
        <v>250000</v>
      </c>
      <c r="K109" s="53">
        <f t="shared" si="4"/>
        <v>0</v>
      </c>
      <c r="L109" s="73"/>
      <c r="M109" s="55" t="str">
        <f t="shared" si="5"/>
        <v>440050310005S5260244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15" customHeight="1" x14ac:dyDescent="0.2">
      <c r="B110" s="47" t="s">
        <v>112</v>
      </c>
      <c r="C110" s="48" t="s">
        <v>103</v>
      </c>
      <c r="D110" s="49" t="s">
        <v>2</v>
      </c>
      <c r="E110" s="71" t="s">
        <v>168</v>
      </c>
      <c r="F110" s="71" t="s">
        <v>177</v>
      </c>
      <c r="G110" s="50" t="s">
        <v>115</v>
      </c>
      <c r="H110" s="72"/>
      <c r="I110" s="52">
        <v>1050000</v>
      </c>
      <c r="J110" s="52">
        <v>0</v>
      </c>
      <c r="K110" s="53">
        <f t="shared" si="4"/>
        <v>1050000</v>
      </c>
      <c r="L110" s="73"/>
      <c r="M110" s="55" t="str">
        <f t="shared" si="5"/>
        <v>440050310005S6100244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112</v>
      </c>
      <c r="C111" s="48" t="s">
        <v>103</v>
      </c>
      <c r="D111" s="49" t="s">
        <v>2</v>
      </c>
      <c r="E111" s="71" t="s">
        <v>168</v>
      </c>
      <c r="F111" s="71" t="s">
        <v>178</v>
      </c>
      <c r="G111" s="50" t="s">
        <v>115</v>
      </c>
      <c r="H111" s="72"/>
      <c r="I111" s="52">
        <v>130000</v>
      </c>
      <c r="J111" s="52">
        <v>65049.87</v>
      </c>
      <c r="K111" s="53">
        <f t="shared" si="4"/>
        <v>64950.13</v>
      </c>
      <c r="L111" s="73"/>
      <c r="M111" s="55" t="str">
        <f t="shared" si="5"/>
        <v>44005031000699990244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112</v>
      </c>
      <c r="C112" s="48" t="s">
        <v>103</v>
      </c>
      <c r="D112" s="49" t="s">
        <v>2</v>
      </c>
      <c r="E112" s="71" t="s">
        <v>168</v>
      </c>
      <c r="F112" s="71" t="s">
        <v>179</v>
      </c>
      <c r="G112" s="50" t="s">
        <v>115</v>
      </c>
      <c r="H112" s="72"/>
      <c r="I112" s="52">
        <v>50000</v>
      </c>
      <c r="J112" s="52">
        <v>0</v>
      </c>
      <c r="K112" s="53">
        <f t="shared" si="4"/>
        <v>50000</v>
      </c>
      <c r="L112" s="73"/>
      <c r="M112" s="55" t="str">
        <f t="shared" si="5"/>
        <v>44005031000799990244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112</v>
      </c>
      <c r="C113" s="48" t="s">
        <v>103</v>
      </c>
      <c r="D113" s="49" t="s">
        <v>2</v>
      </c>
      <c r="E113" s="71" t="s">
        <v>168</v>
      </c>
      <c r="F113" s="71" t="s">
        <v>180</v>
      </c>
      <c r="G113" s="50" t="s">
        <v>115</v>
      </c>
      <c r="H113" s="72"/>
      <c r="I113" s="52">
        <v>375000</v>
      </c>
      <c r="J113" s="52">
        <v>0</v>
      </c>
      <c r="K113" s="53">
        <f t="shared" si="4"/>
        <v>375000</v>
      </c>
      <c r="L113" s="73"/>
      <c r="M113" s="55" t="str">
        <f t="shared" si="5"/>
        <v>440050310008S2090244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112</v>
      </c>
      <c r="C114" s="48" t="s">
        <v>103</v>
      </c>
      <c r="D114" s="49" t="s">
        <v>2</v>
      </c>
      <c r="E114" s="71" t="s">
        <v>168</v>
      </c>
      <c r="F114" s="71" t="s">
        <v>181</v>
      </c>
      <c r="G114" s="50" t="s">
        <v>115</v>
      </c>
      <c r="H114" s="72"/>
      <c r="I114" s="52">
        <v>1077000</v>
      </c>
      <c r="J114" s="52">
        <v>767384.33</v>
      </c>
      <c r="K114" s="53">
        <f t="shared" si="4"/>
        <v>309615.67000000004</v>
      </c>
      <c r="L114" s="73"/>
      <c r="M114" s="55" t="str">
        <f t="shared" si="5"/>
        <v>440050310009L2990244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112</v>
      </c>
      <c r="C115" s="48" t="s">
        <v>103</v>
      </c>
      <c r="D115" s="49" t="s">
        <v>2</v>
      </c>
      <c r="E115" s="71" t="s">
        <v>168</v>
      </c>
      <c r="F115" s="71" t="s">
        <v>182</v>
      </c>
      <c r="G115" s="50" t="s">
        <v>115</v>
      </c>
      <c r="H115" s="72"/>
      <c r="I115" s="52">
        <v>2189346.1</v>
      </c>
      <c r="J115" s="52">
        <v>447063.63</v>
      </c>
      <c r="K115" s="53">
        <f t="shared" si="4"/>
        <v>1742282.4700000002</v>
      </c>
      <c r="L115" s="73"/>
      <c r="M115" s="55" t="str">
        <f t="shared" si="5"/>
        <v>44005038310099990244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120</v>
      </c>
      <c r="C116" s="48" t="s">
        <v>103</v>
      </c>
      <c r="D116" s="49" t="s">
        <v>2</v>
      </c>
      <c r="E116" s="71" t="s">
        <v>168</v>
      </c>
      <c r="F116" s="71" t="s">
        <v>182</v>
      </c>
      <c r="G116" s="50" t="s">
        <v>121</v>
      </c>
      <c r="H116" s="72"/>
      <c r="I116" s="52">
        <v>2546500</v>
      </c>
      <c r="J116" s="52">
        <v>657787.72</v>
      </c>
      <c r="K116" s="53">
        <f t="shared" si="4"/>
        <v>1888712.28</v>
      </c>
      <c r="L116" s="73"/>
      <c r="M116" s="55" t="str">
        <f t="shared" si="5"/>
        <v>44005038310099990247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112</v>
      </c>
      <c r="C117" s="48" t="s">
        <v>103</v>
      </c>
      <c r="D117" s="49" t="s">
        <v>2</v>
      </c>
      <c r="E117" s="71" t="s">
        <v>183</v>
      </c>
      <c r="F117" s="71" t="s">
        <v>184</v>
      </c>
      <c r="G117" s="50" t="s">
        <v>115</v>
      </c>
      <c r="H117" s="72"/>
      <c r="I117" s="52">
        <v>15000</v>
      </c>
      <c r="J117" s="52">
        <v>8784.2000000000007</v>
      </c>
      <c r="K117" s="53">
        <f t="shared" si="4"/>
        <v>6215.7999999999993</v>
      </c>
      <c r="L117" s="73"/>
      <c r="M117" s="55" t="str">
        <f t="shared" si="5"/>
        <v>44007071100199990244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15" customHeight="1" x14ac:dyDescent="0.2">
      <c r="B118" s="47" t="s">
        <v>112</v>
      </c>
      <c r="C118" s="48" t="s">
        <v>103</v>
      </c>
      <c r="D118" s="49" t="s">
        <v>2</v>
      </c>
      <c r="E118" s="71" t="s">
        <v>183</v>
      </c>
      <c r="F118" s="71" t="s">
        <v>185</v>
      </c>
      <c r="G118" s="50" t="s">
        <v>115</v>
      </c>
      <c r="H118" s="72"/>
      <c r="I118" s="52">
        <v>15000</v>
      </c>
      <c r="J118" s="52">
        <v>8720</v>
      </c>
      <c r="K118" s="53">
        <f t="shared" si="4"/>
        <v>6280</v>
      </c>
      <c r="L118" s="73"/>
      <c r="M118" s="55" t="str">
        <f t="shared" si="5"/>
        <v>44007071100299990244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112</v>
      </c>
      <c r="C119" s="48" t="s">
        <v>103</v>
      </c>
      <c r="D119" s="49" t="s">
        <v>2</v>
      </c>
      <c r="E119" s="71" t="s">
        <v>183</v>
      </c>
      <c r="F119" s="71" t="s">
        <v>186</v>
      </c>
      <c r="G119" s="50" t="s">
        <v>115</v>
      </c>
      <c r="H119" s="72"/>
      <c r="I119" s="52">
        <v>3800</v>
      </c>
      <c r="J119" s="52"/>
      <c r="K119" s="53">
        <f t="shared" si="4"/>
        <v>3800</v>
      </c>
      <c r="L119" s="73"/>
      <c r="M119" s="55" t="str">
        <f t="shared" si="5"/>
        <v>44007078410099990244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112</v>
      </c>
      <c r="C120" s="48" t="s">
        <v>103</v>
      </c>
      <c r="D120" s="49" t="s">
        <v>2</v>
      </c>
      <c r="E120" s="71" t="s">
        <v>187</v>
      </c>
      <c r="F120" s="71" t="s">
        <v>188</v>
      </c>
      <c r="G120" s="50" t="s">
        <v>115</v>
      </c>
      <c r="H120" s="72"/>
      <c r="I120" s="52">
        <v>13560</v>
      </c>
      <c r="J120" s="52">
        <v>13560</v>
      </c>
      <c r="K120" s="53">
        <f t="shared" si="4"/>
        <v>0</v>
      </c>
      <c r="L120" s="73"/>
      <c r="M120" s="55" t="str">
        <f t="shared" si="5"/>
        <v>44007090700299990244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15" customHeight="1" x14ac:dyDescent="0.2">
      <c r="B121" s="47" t="s">
        <v>112</v>
      </c>
      <c r="C121" s="48" t="s">
        <v>103</v>
      </c>
      <c r="D121" s="49" t="s">
        <v>2</v>
      </c>
      <c r="E121" s="71" t="s">
        <v>189</v>
      </c>
      <c r="F121" s="71" t="s">
        <v>190</v>
      </c>
      <c r="G121" s="50" t="s">
        <v>115</v>
      </c>
      <c r="H121" s="72"/>
      <c r="I121" s="52">
        <v>53000</v>
      </c>
      <c r="J121" s="52">
        <v>45301.99</v>
      </c>
      <c r="K121" s="53">
        <f t="shared" si="4"/>
        <v>7698.010000000002</v>
      </c>
      <c r="L121" s="73"/>
      <c r="M121" s="55" t="str">
        <f t="shared" si="5"/>
        <v>44008018510099990244</v>
      </c>
      <c r="N121" s="55"/>
      <c r="O121" s="55"/>
      <c r="P121" s="55"/>
      <c r="Q121" s="55"/>
      <c r="R121" s="55"/>
      <c r="S121" s="55"/>
      <c r="T121" s="55"/>
      <c r="U121" s="55"/>
    </row>
    <row r="122" spans="2:21" ht="15" customHeight="1" x14ac:dyDescent="0.2">
      <c r="B122" s="47" t="s">
        <v>191</v>
      </c>
      <c r="C122" s="48" t="s">
        <v>103</v>
      </c>
      <c r="D122" s="49" t="s">
        <v>2</v>
      </c>
      <c r="E122" s="71" t="s">
        <v>192</v>
      </c>
      <c r="F122" s="71" t="s">
        <v>193</v>
      </c>
      <c r="G122" s="50" t="s">
        <v>194</v>
      </c>
      <c r="H122" s="72"/>
      <c r="I122" s="52">
        <v>444400</v>
      </c>
      <c r="J122" s="52">
        <v>120915</v>
      </c>
      <c r="K122" s="53">
        <f t="shared" si="4"/>
        <v>323485</v>
      </c>
      <c r="L122" s="73"/>
      <c r="M122" s="55" t="str">
        <f t="shared" si="5"/>
        <v>44010019610061010312</v>
      </c>
      <c r="N122" s="55"/>
      <c r="O122" s="55"/>
      <c r="P122" s="55"/>
      <c r="Q122" s="55"/>
      <c r="R122" s="55"/>
      <c r="S122" s="55"/>
      <c r="T122" s="55"/>
      <c r="U122" s="55"/>
    </row>
    <row r="123" spans="2:21" ht="15" customHeight="1" x14ac:dyDescent="0.2">
      <c r="B123" s="47" t="s">
        <v>112</v>
      </c>
      <c r="C123" s="48" t="s">
        <v>103</v>
      </c>
      <c r="D123" s="49" t="s">
        <v>2</v>
      </c>
      <c r="E123" s="71" t="s">
        <v>195</v>
      </c>
      <c r="F123" s="71" t="s">
        <v>196</v>
      </c>
      <c r="G123" s="50" t="s">
        <v>115</v>
      </c>
      <c r="H123" s="72"/>
      <c r="I123" s="52">
        <v>12600</v>
      </c>
      <c r="J123" s="52">
        <v>11856.89</v>
      </c>
      <c r="K123" s="53">
        <f t="shared" si="4"/>
        <v>743.11000000000058</v>
      </c>
      <c r="L123" s="73"/>
      <c r="M123" s="55" t="str">
        <f t="shared" si="5"/>
        <v>44011010800299990244</v>
      </c>
      <c r="N123" s="55"/>
      <c r="O123" s="55"/>
      <c r="P123" s="55"/>
      <c r="Q123" s="55"/>
      <c r="R123" s="55"/>
      <c r="S123" s="55"/>
      <c r="T123" s="55"/>
      <c r="U123" s="55"/>
    </row>
    <row r="124" spans="2:21" ht="0.75" customHeight="1" x14ac:dyDescent="0.2">
      <c r="B124" s="74"/>
      <c r="C124" s="75"/>
      <c r="D124" s="58"/>
      <c r="E124" s="60"/>
      <c r="F124" s="60"/>
      <c r="G124" s="60"/>
      <c r="H124" s="59"/>
      <c r="I124" s="61"/>
      <c r="J124" s="61"/>
      <c r="K124" s="62"/>
      <c r="L124" s="63"/>
    </row>
    <row r="125" spans="2:21" ht="13.5" customHeight="1" x14ac:dyDescent="0.2">
      <c r="B125" s="76"/>
      <c r="C125" s="77"/>
      <c r="D125" s="78"/>
      <c r="E125" s="78"/>
      <c r="F125" s="78"/>
      <c r="G125" s="78"/>
      <c r="H125" s="78"/>
      <c r="I125" s="79"/>
      <c r="J125" s="79"/>
      <c r="K125" s="79"/>
      <c r="L125" s="80"/>
    </row>
    <row r="126" spans="2:21" ht="28.5" customHeight="1" x14ac:dyDescent="0.2">
      <c r="B126" s="81" t="s">
        <v>197</v>
      </c>
      <c r="C126" s="82">
        <v>450</v>
      </c>
      <c r="D126" s="176" t="s">
        <v>36</v>
      </c>
      <c r="E126" s="177"/>
      <c r="F126" s="178"/>
      <c r="G126" s="179"/>
      <c r="H126" s="83"/>
      <c r="I126" s="84">
        <f>0-I134</f>
        <v>-1877000</v>
      </c>
      <c r="J126" s="84">
        <f>J16-J60</f>
        <v>1631894.6099999994</v>
      </c>
      <c r="K126" s="85" t="s">
        <v>36</v>
      </c>
      <c r="L126" s="41"/>
    </row>
    <row r="127" spans="2:21" ht="15" customHeight="1" x14ac:dyDescent="0.2">
      <c r="B127" s="86"/>
      <c r="C127" s="87"/>
      <c r="D127" s="66"/>
      <c r="E127" s="66"/>
      <c r="F127" s="66"/>
      <c r="G127" s="66"/>
      <c r="H127" s="66"/>
      <c r="I127" s="66"/>
      <c r="J127" s="66"/>
      <c r="K127" s="66"/>
    </row>
    <row r="128" spans="2:21" ht="15" customHeight="1" x14ac:dyDescent="0.25">
      <c r="B128" s="196" t="s">
        <v>198</v>
      </c>
      <c r="C128" s="196"/>
      <c r="D128" s="196"/>
      <c r="E128" s="196"/>
      <c r="F128" s="196"/>
      <c r="G128" s="196"/>
      <c r="H128" s="196"/>
      <c r="I128" s="196"/>
      <c r="J128" s="196"/>
      <c r="K128" s="196"/>
      <c r="L128" s="68"/>
    </row>
    <row r="129" spans="2:21" ht="15" customHeight="1" x14ac:dyDescent="0.2">
      <c r="B129" s="27"/>
      <c r="C129" s="88"/>
      <c r="D129" s="1"/>
      <c r="E129" s="1"/>
      <c r="F129" s="1"/>
      <c r="G129" s="1"/>
      <c r="H129" s="1"/>
      <c r="I129" s="28"/>
      <c r="J129" s="28"/>
      <c r="K129" s="69" t="s">
        <v>199</v>
      </c>
      <c r="L129" s="70"/>
    </row>
    <row r="130" spans="2:21" ht="17.100000000000001" customHeight="1" x14ac:dyDescent="0.2">
      <c r="B130" s="174" t="s">
        <v>26</v>
      </c>
      <c r="C130" s="134" t="s">
        <v>27</v>
      </c>
      <c r="D130" s="134" t="s">
        <v>200</v>
      </c>
      <c r="E130" s="135"/>
      <c r="F130" s="173"/>
      <c r="G130" s="174"/>
      <c r="H130" s="134"/>
      <c r="I130" s="134" t="s">
        <v>29</v>
      </c>
      <c r="J130" s="134" t="s">
        <v>30</v>
      </c>
      <c r="K130" s="135" t="s">
        <v>31</v>
      </c>
      <c r="L130" s="29"/>
    </row>
    <row r="131" spans="2:21" ht="17.100000000000001" customHeight="1" x14ac:dyDescent="0.2">
      <c r="B131" s="174"/>
      <c r="C131" s="134"/>
      <c r="D131" s="139"/>
      <c r="E131" s="175"/>
      <c r="F131" s="175"/>
      <c r="G131" s="175"/>
      <c r="H131" s="139"/>
      <c r="I131" s="134"/>
      <c r="J131" s="134"/>
      <c r="K131" s="135"/>
      <c r="L131" s="29"/>
    </row>
    <row r="132" spans="2:21" ht="17.100000000000001" customHeight="1" x14ac:dyDescent="0.2">
      <c r="B132" s="174"/>
      <c r="C132" s="134"/>
      <c r="D132" s="140"/>
      <c r="E132" s="175"/>
      <c r="F132" s="175"/>
      <c r="G132" s="175"/>
      <c r="H132" s="140"/>
      <c r="I132" s="134"/>
      <c r="J132" s="134"/>
      <c r="K132" s="135"/>
      <c r="L132" s="29"/>
    </row>
    <row r="133" spans="2:21" ht="13.5" customHeight="1" x14ac:dyDescent="0.2">
      <c r="B133" s="30">
        <v>1</v>
      </c>
      <c r="C133" s="31">
        <v>2</v>
      </c>
      <c r="D133" s="180">
        <v>3</v>
      </c>
      <c r="E133" s="181"/>
      <c r="F133" s="182"/>
      <c r="G133" s="183"/>
      <c r="H133" s="32"/>
      <c r="I133" s="33" t="s">
        <v>4</v>
      </c>
      <c r="J133" s="33" t="s">
        <v>32</v>
      </c>
      <c r="K133" s="34" t="s">
        <v>33</v>
      </c>
      <c r="L133" s="35"/>
    </row>
    <row r="134" spans="2:21" ht="12.75" customHeight="1" x14ac:dyDescent="0.2">
      <c r="B134" s="36" t="s">
        <v>201</v>
      </c>
      <c r="C134" s="37" t="s">
        <v>8</v>
      </c>
      <c r="D134" s="184" t="s">
        <v>36</v>
      </c>
      <c r="E134" s="185"/>
      <c r="F134" s="186"/>
      <c r="G134" s="187"/>
      <c r="H134" s="38"/>
      <c r="I134" s="89">
        <f>I136+I140+I144</f>
        <v>1877000</v>
      </c>
      <c r="J134" s="89">
        <f>J136+J140+J144</f>
        <v>-1631894.61</v>
      </c>
      <c r="K134" s="90">
        <f>K136+K140+K144</f>
        <v>3508894.6100000003</v>
      </c>
      <c r="L134" s="41"/>
    </row>
    <row r="135" spans="2:21" ht="12.75" customHeight="1" x14ac:dyDescent="0.2">
      <c r="B135" s="42" t="s">
        <v>37</v>
      </c>
      <c r="C135" s="91"/>
      <c r="D135" s="188"/>
      <c r="E135" s="189"/>
      <c r="F135" s="190"/>
      <c r="G135" s="191"/>
      <c r="H135" s="92"/>
      <c r="I135" s="93"/>
      <c r="J135" s="93"/>
      <c r="K135" s="94"/>
      <c r="L135" s="41"/>
    </row>
    <row r="136" spans="2:21" ht="12.75" customHeight="1" x14ac:dyDescent="0.2">
      <c r="B136" s="42" t="s">
        <v>202</v>
      </c>
      <c r="C136" s="95" t="s">
        <v>203</v>
      </c>
      <c r="D136" s="192" t="s">
        <v>36</v>
      </c>
      <c r="E136" s="193"/>
      <c r="F136" s="194"/>
      <c r="G136" s="195"/>
      <c r="H136" s="96"/>
      <c r="I136" s="97">
        <v>0</v>
      </c>
      <c r="J136" s="97">
        <v>0</v>
      </c>
      <c r="K136" s="98">
        <v>0</v>
      </c>
      <c r="L136" s="41"/>
    </row>
    <row r="137" spans="2:21" ht="12.75" customHeight="1" x14ac:dyDescent="0.2">
      <c r="B137" s="42" t="s">
        <v>204</v>
      </c>
      <c r="C137" s="43"/>
      <c r="D137" s="159"/>
      <c r="E137" s="160"/>
      <c r="F137" s="161"/>
      <c r="G137" s="162"/>
      <c r="H137" s="99"/>
      <c r="I137" s="100"/>
      <c r="J137" s="100"/>
      <c r="K137" s="101"/>
      <c r="L137" s="41"/>
    </row>
    <row r="138" spans="2:21" ht="15" customHeight="1" x14ac:dyDescent="0.2">
      <c r="B138" s="102"/>
      <c r="C138" s="103" t="s">
        <v>203</v>
      </c>
      <c r="D138" s="104"/>
      <c r="E138" s="148"/>
      <c r="F138" s="149"/>
      <c r="G138" s="150"/>
      <c r="H138" s="105"/>
      <c r="I138" s="106"/>
      <c r="J138" s="106"/>
      <c r="K138" s="107">
        <f>IF(IF(I138="",0,I138)=0,0,(IF(I138&gt;0,IF(J138&gt;I138,0,I138-J138),IF(J138&gt;I138,I138-J138,0))))</f>
        <v>0</v>
      </c>
      <c r="L138" s="108"/>
      <c r="M138" s="109" t="str">
        <f>IF(D138="","000",D138)&amp;IF(E138="","00000000000000000",E138)</f>
        <v>00000000000000000000</v>
      </c>
      <c r="N138" s="109"/>
      <c r="O138" s="109"/>
      <c r="P138" s="109"/>
      <c r="Q138" s="109"/>
      <c r="R138" s="109"/>
      <c r="S138" s="109"/>
      <c r="T138" s="109"/>
      <c r="U138" s="109"/>
    </row>
    <row r="139" spans="2:21" ht="6" hidden="1" customHeight="1" x14ac:dyDescent="0.2">
      <c r="B139" s="56"/>
      <c r="C139" s="110"/>
      <c r="D139" s="111"/>
      <c r="E139" s="151"/>
      <c r="F139" s="152"/>
      <c r="G139" s="153"/>
      <c r="H139" s="154"/>
      <c r="I139" s="112"/>
      <c r="J139" s="112"/>
      <c r="K139" s="113"/>
      <c r="L139" s="114"/>
    </row>
    <row r="140" spans="2:21" ht="12.75" customHeight="1" x14ac:dyDescent="0.2">
      <c r="B140" s="42" t="s">
        <v>205</v>
      </c>
      <c r="C140" s="43" t="s">
        <v>206</v>
      </c>
      <c r="D140" s="155" t="s">
        <v>36</v>
      </c>
      <c r="E140" s="156"/>
      <c r="F140" s="157"/>
      <c r="G140" s="158"/>
      <c r="H140" s="99"/>
      <c r="I140" s="115">
        <v>0</v>
      </c>
      <c r="J140" s="115">
        <v>0</v>
      </c>
      <c r="K140" s="116">
        <v>0</v>
      </c>
      <c r="L140" s="41"/>
    </row>
    <row r="141" spans="2:21" ht="12.75" customHeight="1" x14ac:dyDescent="0.2">
      <c r="B141" s="42" t="s">
        <v>204</v>
      </c>
      <c r="C141" s="43"/>
      <c r="D141" s="159"/>
      <c r="E141" s="160"/>
      <c r="F141" s="161"/>
      <c r="G141" s="162"/>
      <c r="H141" s="99"/>
      <c r="I141" s="100"/>
      <c r="J141" s="100"/>
      <c r="K141" s="101"/>
      <c r="L141" s="41"/>
    </row>
    <row r="142" spans="2:21" ht="15" customHeight="1" x14ac:dyDescent="0.2">
      <c r="B142" s="102"/>
      <c r="C142" s="103" t="s">
        <v>206</v>
      </c>
      <c r="D142" s="104"/>
      <c r="E142" s="148"/>
      <c r="F142" s="149"/>
      <c r="G142" s="150"/>
      <c r="H142" s="105"/>
      <c r="I142" s="106"/>
      <c r="J142" s="106"/>
      <c r="K142" s="107">
        <f>IF(IF(I142="",0,I142)=0,0,(IF(I142&gt;0,IF(J142&gt;I142,0,I142-J142),IF(J142&gt;I142,I142-J142,0))))</f>
        <v>0</v>
      </c>
      <c r="L142" s="108"/>
      <c r="M142" s="109" t="str">
        <f>IF(D142="","000",D142)&amp;IF(E142="","00000000000000000",E142)</f>
        <v>00000000000000000000</v>
      </c>
      <c r="N142" s="109"/>
      <c r="O142" s="109"/>
      <c r="P142" s="109"/>
      <c r="Q142" s="109"/>
      <c r="R142" s="109"/>
      <c r="S142" s="109"/>
      <c r="T142" s="109"/>
      <c r="U142" s="109"/>
    </row>
    <row r="143" spans="2:21" ht="6" hidden="1" customHeight="1" x14ac:dyDescent="0.2">
      <c r="B143" s="56"/>
      <c r="C143" s="48"/>
      <c r="D143" s="111"/>
      <c r="E143" s="151"/>
      <c r="F143" s="152"/>
      <c r="G143" s="153"/>
      <c r="H143" s="154"/>
      <c r="I143" s="112"/>
      <c r="J143" s="112"/>
      <c r="K143" s="113"/>
      <c r="L143" s="114"/>
    </row>
    <row r="144" spans="2:21" ht="12.75" customHeight="1" x14ac:dyDescent="0.2">
      <c r="B144" s="42" t="s">
        <v>207</v>
      </c>
      <c r="C144" s="43" t="s">
        <v>208</v>
      </c>
      <c r="D144" s="163" t="s">
        <v>209</v>
      </c>
      <c r="E144" s="164"/>
      <c r="F144" s="165"/>
      <c r="G144" s="166"/>
      <c r="H144" s="117"/>
      <c r="I144" s="115">
        <v>1877000</v>
      </c>
      <c r="J144" s="115">
        <v>-1631894.61</v>
      </c>
      <c r="K144" s="116">
        <f>IF(IF(I144="",0,I144)=0,0,(IF(I144&gt;0,IF(J144&gt;I144,0,I144-J144),IF(J144&gt;I144,I144-J144,0))))</f>
        <v>3508894.6100000003</v>
      </c>
      <c r="L144" s="41"/>
    </row>
    <row r="145" spans="2:13" ht="22.5" customHeight="1" x14ac:dyDescent="0.2">
      <c r="B145" s="42" t="s">
        <v>210</v>
      </c>
      <c r="C145" s="43" t="s">
        <v>208</v>
      </c>
      <c r="D145" s="163" t="s">
        <v>211</v>
      </c>
      <c r="E145" s="164"/>
      <c r="F145" s="165"/>
      <c r="G145" s="166"/>
      <c r="H145" s="117"/>
      <c r="I145" s="115">
        <v>1877000</v>
      </c>
      <c r="J145" s="115">
        <v>-1631894.61</v>
      </c>
      <c r="K145" s="116">
        <f>IF(IF(I145="",0,I145)=0,0,(IF(I145&gt;0,IF(J145&gt;I145,0,I145-J145),IF(J145&gt;I145,I145-J145,0))))</f>
        <v>3508894.6100000003</v>
      </c>
      <c r="L145" s="41"/>
    </row>
    <row r="146" spans="2:13" ht="35.25" customHeight="1" x14ac:dyDescent="0.2">
      <c r="B146" s="42" t="s">
        <v>212</v>
      </c>
      <c r="C146" s="43" t="s">
        <v>208</v>
      </c>
      <c r="D146" s="163" t="s">
        <v>213</v>
      </c>
      <c r="E146" s="164"/>
      <c r="F146" s="165"/>
      <c r="G146" s="166"/>
      <c r="H146" s="117"/>
      <c r="I146" s="115">
        <v>0</v>
      </c>
      <c r="J146" s="115">
        <v>0</v>
      </c>
      <c r="K146" s="116">
        <f>IF(IF(I146="",0,I146)=0,0,(IF(I146&gt;0,IF(J146&gt;I146,0,I146-J146),IF(J146&gt;I146,I146-J146,0))))</f>
        <v>0</v>
      </c>
      <c r="L146" s="41"/>
    </row>
    <row r="147" spans="2:13" ht="21.4" customHeight="1" x14ac:dyDescent="0.2">
      <c r="B147" s="47" t="s">
        <v>214</v>
      </c>
      <c r="C147" s="48" t="s">
        <v>215</v>
      </c>
      <c r="D147" s="118" t="s">
        <v>38</v>
      </c>
      <c r="E147" s="145" t="s">
        <v>216</v>
      </c>
      <c r="F147" s="146"/>
      <c r="G147" s="147"/>
      <c r="H147" s="119"/>
      <c r="I147" s="120">
        <v>-37929338.490000002</v>
      </c>
      <c r="J147" s="120">
        <v>-14200523.890000001</v>
      </c>
      <c r="K147" s="121" t="s">
        <v>36</v>
      </c>
      <c r="L147" s="122"/>
      <c r="M147" s="21" t="str">
        <f>IF(D147="","000",D147)&amp;IF(E147="","00000000000000000",E147)</f>
        <v>00001050201100000510</v>
      </c>
    </row>
    <row r="148" spans="2:13" ht="21.4" customHeight="1" x14ac:dyDescent="0.2">
      <c r="B148" s="47" t="s">
        <v>217</v>
      </c>
      <c r="C148" s="48" t="s">
        <v>218</v>
      </c>
      <c r="D148" s="118" t="s">
        <v>38</v>
      </c>
      <c r="E148" s="145" t="s">
        <v>219</v>
      </c>
      <c r="F148" s="146"/>
      <c r="G148" s="147"/>
      <c r="H148" s="119"/>
      <c r="I148" s="120">
        <v>39806338.490000002</v>
      </c>
      <c r="J148" s="120">
        <v>12568629.279999999</v>
      </c>
      <c r="K148" s="123" t="s">
        <v>36</v>
      </c>
      <c r="L148" s="124"/>
      <c r="M148" s="21" t="str">
        <f>IF(D148="","000",D148)&amp;IF(E148="","00000000000000000",E148)</f>
        <v>00001050201100000610</v>
      </c>
    </row>
    <row r="149" spans="2:13" ht="0.75" customHeight="1" x14ac:dyDescent="0.2">
      <c r="B149" s="74"/>
      <c r="C149" s="57"/>
      <c r="D149" s="58"/>
      <c r="E149" s="136"/>
      <c r="F149" s="137"/>
      <c r="G149" s="138"/>
      <c r="H149" s="136"/>
      <c r="I149" s="125"/>
      <c r="J149" s="125"/>
      <c r="K149" s="126"/>
      <c r="L149" s="11"/>
    </row>
    <row r="150" spans="2:13" ht="15" customHeight="1" x14ac:dyDescent="0.2">
      <c r="B150" s="127"/>
      <c r="C150" s="87"/>
      <c r="D150" s="66"/>
      <c r="E150" s="66"/>
      <c r="F150" s="66"/>
      <c r="G150" s="66"/>
      <c r="H150" s="66"/>
      <c r="I150" s="66"/>
      <c r="J150" s="66"/>
      <c r="K150" s="66"/>
      <c r="L150" s="128" t="s">
        <v>220</v>
      </c>
      <c r="M150" s="128" t="s">
        <v>221</v>
      </c>
    </row>
    <row r="151" spans="2:13" ht="21.75" customHeight="1" x14ac:dyDescent="0.2">
      <c r="B151" s="6" t="s">
        <v>222</v>
      </c>
      <c r="C151" s="167"/>
      <c r="D151" s="167"/>
      <c r="E151" s="167"/>
      <c r="F151" s="129"/>
      <c r="G151" s="129"/>
      <c r="H151" s="14"/>
      <c r="I151" s="129" t="s">
        <v>223</v>
      </c>
      <c r="J151" s="130"/>
      <c r="K151" s="13"/>
      <c r="L151" s="128" t="s">
        <v>224</v>
      </c>
      <c r="M151" s="128" t="s">
        <v>225</v>
      </c>
    </row>
    <row r="152" spans="2:13" ht="15" customHeight="1" x14ac:dyDescent="0.2">
      <c r="B152" s="6" t="s">
        <v>226</v>
      </c>
      <c r="C152" s="168" t="s">
        <v>227</v>
      </c>
      <c r="D152" s="168"/>
      <c r="E152" s="168"/>
      <c r="F152" s="129"/>
      <c r="G152" s="129"/>
      <c r="H152" s="14"/>
      <c r="I152" s="14"/>
      <c r="J152" s="132" t="s">
        <v>226</v>
      </c>
      <c r="K152" s="131" t="s">
        <v>227</v>
      </c>
      <c r="L152" s="128" t="s">
        <v>228</v>
      </c>
      <c r="M152" s="128" t="s">
        <v>229</v>
      </c>
    </row>
    <row r="153" spans="2:13" ht="15" customHeight="1" x14ac:dyDescent="0.2">
      <c r="B153" s="6"/>
      <c r="C153" s="129"/>
      <c r="D153" s="14"/>
      <c r="E153" s="14"/>
      <c r="F153" s="14"/>
      <c r="G153" s="14"/>
      <c r="H153" s="14"/>
      <c r="I153" s="14"/>
      <c r="J153" s="14"/>
      <c r="K153" s="14"/>
      <c r="L153" s="128" t="s">
        <v>230</v>
      </c>
      <c r="M153" s="128" t="s">
        <v>231</v>
      </c>
    </row>
    <row r="154" spans="2:13" ht="21.75" customHeight="1" x14ac:dyDescent="0.2">
      <c r="B154" s="6" t="s">
        <v>232</v>
      </c>
      <c r="C154" s="169"/>
      <c r="D154" s="169"/>
      <c r="E154" s="169"/>
      <c r="F154" s="133"/>
      <c r="G154" s="133"/>
      <c r="H154" s="14"/>
      <c r="I154" s="14"/>
      <c r="J154" s="14"/>
      <c r="K154" s="14"/>
      <c r="L154" s="128"/>
      <c r="M154" s="128" t="s">
        <v>233</v>
      </c>
    </row>
    <row r="155" spans="2:13" ht="15" customHeight="1" x14ac:dyDescent="0.2">
      <c r="B155" s="6" t="s">
        <v>226</v>
      </c>
      <c r="C155" s="168" t="s">
        <v>227</v>
      </c>
      <c r="D155" s="168"/>
      <c r="E155" s="168"/>
      <c r="F155" s="129"/>
      <c r="G155" s="129"/>
      <c r="H155" s="14"/>
      <c r="I155" s="14"/>
      <c r="J155" s="14"/>
      <c r="K155" s="14"/>
      <c r="L155" s="128"/>
      <c r="M155" s="128" t="s">
        <v>234</v>
      </c>
    </row>
    <row r="156" spans="2:13" ht="15" customHeight="1" x14ac:dyDescent="0.2">
      <c r="B156" s="6"/>
      <c r="C156" s="129"/>
      <c r="D156" s="14"/>
      <c r="E156" s="14"/>
      <c r="F156" s="14"/>
      <c r="G156" s="14"/>
      <c r="H156" s="14"/>
      <c r="I156" s="14"/>
      <c r="J156" s="14"/>
      <c r="K156" s="14"/>
      <c r="L156" s="128"/>
      <c r="M156" s="128" t="s">
        <v>235</v>
      </c>
    </row>
    <row r="157" spans="2:13" ht="15" customHeight="1" x14ac:dyDescent="0.2">
      <c r="B157" s="6" t="s">
        <v>236</v>
      </c>
      <c r="C157" s="129"/>
      <c r="D157" s="14"/>
      <c r="E157" s="14"/>
      <c r="F157" s="14"/>
      <c r="G157" s="14"/>
      <c r="H157" s="14"/>
      <c r="I157" s="14"/>
      <c r="J157" s="14"/>
      <c r="K157" s="14"/>
      <c r="L157" s="128" t="s">
        <v>237</v>
      </c>
      <c r="M157" s="128" t="s">
        <v>238</v>
      </c>
    </row>
    <row r="158" spans="2:13" ht="15" customHeight="1" x14ac:dyDescent="0.2">
      <c r="B158" s="127"/>
      <c r="C158" s="129"/>
      <c r="D158" s="14"/>
      <c r="E158" s="14"/>
      <c r="F158" s="14"/>
      <c r="G158" s="14"/>
      <c r="H158" s="14"/>
      <c r="I158" s="14"/>
      <c r="J158" s="14"/>
      <c r="K158" s="14"/>
      <c r="L158" s="128" t="s">
        <v>239</v>
      </c>
      <c r="M158" s="128" t="s">
        <v>240</v>
      </c>
    </row>
    <row r="159" spans="2:13" ht="15" customHeight="1" x14ac:dyDescent="0.2">
      <c r="L159" s="128" t="s">
        <v>241</v>
      </c>
      <c r="M159" s="128" t="s">
        <v>235</v>
      </c>
    </row>
    <row r="160" spans="2:13" ht="15" customHeight="1" x14ac:dyDescent="0.2">
      <c r="L160" s="128" t="s">
        <v>242</v>
      </c>
      <c r="M160" s="128" t="s">
        <v>243</v>
      </c>
    </row>
    <row r="161" spans="12:13" ht="15" customHeight="1" x14ac:dyDescent="0.2">
      <c r="L161" s="128" t="s">
        <v>244</v>
      </c>
      <c r="M161" s="128" t="s">
        <v>245</v>
      </c>
    </row>
    <row r="162" spans="12:13" ht="15" customHeight="1" x14ac:dyDescent="0.2">
      <c r="L162" s="128" t="s">
        <v>246</v>
      </c>
      <c r="M162" s="128" t="s">
        <v>247</v>
      </c>
    </row>
    <row r="163" spans="12:13" ht="15" customHeight="1" x14ac:dyDescent="0.2">
      <c r="L163" s="128" t="s">
        <v>248</v>
      </c>
      <c r="M163" s="128"/>
    </row>
    <row r="164" spans="12:13" ht="15" customHeight="1" x14ac:dyDescent="0.2">
      <c r="L164" s="128" t="s">
        <v>249</v>
      </c>
      <c r="M164" s="128" t="s">
        <v>250</v>
      </c>
    </row>
  </sheetData>
  <mergeCells count="92">
    <mergeCell ref="B10:K10"/>
    <mergeCell ref="B12:B14"/>
    <mergeCell ref="B128:K128"/>
    <mergeCell ref="B130:B132"/>
    <mergeCell ref="B2:J2"/>
    <mergeCell ref="B54:K54"/>
    <mergeCell ref="B56:B58"/>
    <mergeCell ref="C12:C14"/>
    <mergeCell ref="C130:C132"/>
    <mergeCell ref="D15:G15"/>
    <mergeCell ref="D16:G16"/>
    <mergeCell ref="D17:G17"/>
    <mergeCell ref="D56:G58"/>
    <mergeCell ref="D59:G59"/>
    <mergeCell ref="D60:G60"/>
    <mergeCell ref="D61:G61"/>
    <mergeCell ref="C151:E151"/>
    <mergeCell ref="C152:E152"/>
    <mergeCell ref="C154:E154"/>
    <mergeCell ref="C155:E155"/>
    <mergeCell ref="C4:E4"/>
    <mergeCell ref="C56:C58"/>
    <mergeCell ref="C6:I6"/>
    <mergeCell ref="C7:I7"/>
    <mergeCell ref="D12:G14"/>
    <mergeCell ref="D126:G126"/>
    <mergeCell ref="D130:G132"/>
    <mergeCell ref="D133:G133"/>
    <mergeCell ref="D134:G134"/>
    <mergeCell ref="D135:G135"/>
    <mergeCell ref="D136:G136"/>
    <mergeCell ref="D137:G137"/>
    <mergeCell ref="E138:G138"/>
    <mergeCell ref="E139:H139"/>
    <mergeCell ref="E142:G142"/>
    <mergeCell ref="E143:H143"/>
    <mergeCell ref="E147:G147"/>
    <mergeCell ref="D140:G140"/>
    <mergeCell ref="D141:G141"/>
    <mergeCell ref="D144:G144"/>
    <mergeCell ref="D145:G145"/>
    <mergeCell ref="D146:G146"/>
    <mergeCell ref="E148:G148"/>
    <mergeCell ref="E149:H149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45:G45"/>
    <mergeCell ref="E46:G46"/>
    <mergeCell ref="E37:G37"/>
    <mergeCell ref="E38:G38"/>
    <mergeCell ref="E39:G39"/>
    <mergeCell ref="E40:G40"/>
    <mergeCell ref="E41:G41"/>
    <mergeCell ref="E52:H52"/>
    <mergeCell ref="H12:H14"/>
    <mergeCell ref="H130:H132"/>
    <mergeCell ref="H4:I4"/>
    <mergeCell ref="H56:H58"/>
    <mergeCell ref="I12:I14"/>
    <mergeCell ref="I130:I132"/>
    <mergeCell ref="I56:I58"/>
    <mergeCell ref="E47:G47"/>
    <mergeCell ref="E48:G48"/>
    <mergeCell ref="E49:G49"/>
    <mergeCell ref="E50:G50"/>
    <mergeCell ref="E51:G51"/>
    <mergeCell ref="E42:G42"/>
    <mergeCell ref="E43:G43"/>
    <mergeCell ref="E44:G44"/>
    <mergeCell ref="J12:J14"/>
    <mergeCell ref="J130:J132"/>
    <mergeCell ref="J56:J58"/>
    <mergeCell ref="K12:K14"/>
    <mergeCell ref="K130:K132"/>
    <mergeCell ref="K56:K58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52" max="16383" man="1"/>
    <brk id="1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53"/>
  <sheetViews>
    <sheetView tabSelected="1" topLeftCell="A140" workbookViewId="0">
      <selection activeCell="E150" sqref="C150:E160"/>
    </sheetView>
  </sheetViews>
  <sheetFormatPr defaultRowHeight="12.75" x14ac:dyDescent="0.2"/>
  <cols>
    <col min="1" max="1" width="0.85546875" customWidth="1"/>
    <col min="2" max="2" width="44.7109375" customWidth="1"/>
    <col min="3" max="3" width="5.7109375" customWidth="1"/>
    <col min="4" max="4" width="4.7109375" customWidth="1"/>
    <col min="5" max="5" width="5.7109375" customWidth="1"/>
    <col min="6" max="6" width="10.7109375" customWidth="1"/>
    <col min="7" max="8" width="4.7109375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0" width="9.140625" hidden="1" customWidth="1"/>
    <col min="21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198" t="s">
        <v>0</v>
      </c>
      <c r="C2" s="199"/>
      <c r="D2" s="196"/>
      <c r="E2" s="196"/>
      <c r="F2" s="196"/>
      <c r="G2" s="196"/>
      <c r="H2" s="196"/>
      <c r="I2" s="196"/>
      <c r="J2" s="198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251</v>
      </c>
      <c r="C4" s="170" t="s">
        <v>6</v>
      </c>
      <c r="D4" s="170"/>
      <c r="E4" s="170"/>
      <c r="F4" s="14"/>
      <c r="G4" s="14"/>
      <c r="H4" s="141"/>
      <c r="I4" s="141"/>
      <c r="J4" s="15" t="s">
        <v>252</v>
      </c>
      <c r="K4" s="16">
        <v>45474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253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71" t="s">
        <v>13</v>
      </c>
      <c r="D6" s="171"/>
      <c r="E6" s="171"/>
      <c r="F6" s="171"/>
      <c r="G6" s="171"/>
      <c r="H6" s="171"/>
      <c r="I6" s="171"/>
      <c r="J6" s="18" t="s">
        <v>254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72" t="s">
        <v>16</v>
      </c>
      <c r="D7" s="172"/>
      <c r="E7" s="172"/>
      <c r="F7" s="172"/>
      <c r="G7" s="172"/>
      <c r="H7" s="172"/>
      <c r="I7" s="172"/>
      <c r="J7" s="18" t="s">
        <v>255</v>
      </c>
      <c r="K7" s="19" t="s">
        <v>18</v>
      </c>
      <c r="L7" s="11" t="s">
        <v>19</v>
      </c>
      <c r="M7" s="4"/>
      <c r="N7" s="20" t="s">
        <v>16</v>
      </c>
    </row>
    <row r="8" spans="2:14" ht="15" customHeight="1" x14ac:dyDescent="0.2">
      <c r="B8" s="21" t="s">
        <v>20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256</v>
      </c>
      <c r="C9" s="6"/>
      <c r="D9" s="6"/>
      <c r="E9" s="6"/>
      <c r="F9" s="6"/>
      <c r="G9" s="6"/>
      <c r="H9" s="6"/>
      <c r="I9" s="4"/>
      <c r="J9" s="24"/>
      <c r="K9" s="25" t="s">
        <v>22</v>
      </c>
      <c r="L9" s="11" t="s">
        <v>23</v>
      </c>
    </row>
    <row r="10" spans="2:14" ht="15" customHeight="1" x14ac:dyDescent="0.25">
      <c r="B10" s="196" t="s">
        <v>24</v>
      </c>
      <c r="C10" s="196"/>
      <c r="D10" s="196"/>
      <c r="E10" s="196"/>
      <c r="F10" s="196"/>
      <c r="G10" s="196"/>
      <c r="H10" s="196"/>
      <c r="I10" s="196"/>
      <c r="J10" s="196"/>
      <c r="K10" s="197"/>
      <c r="L10" s="26" t="s">
        <v>25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74" t="s">
        <v>26</v>
      </c>
      <c r="C12" s="134" t="s">
        <v>27</v>
      </c>
      <c r="D12" s="134" t="s">
        <v>28</v>
      </c>
      <c r="E12" s="134"/>
      <c r="F12" s="134"/>
      <c r="G12" s="134"/>
      <c r="H12" s="134"/>
      <c r="I12" s="134" t="s">
        <v>29</v>
      </c>
      <c r="J12" s="134" t="s">
        <v>30</v>
      </c>
      <c r="K12" s="135" t="s">
        <v>31</v>
      </c>
      <c r="L12" s="29"/>
    </row>
    <row r="13" spans="2:14" ht="15" customHeight="1" x14ac:dyDescent="0.2">
      <c r="B13" s="174"/>
      <c r="C13" s="134"/>
      <c r="D13" s="134"/>
      <c r="E13" s="175"/>
      <c r="F13" s="175"/>
      <c r="G13" s="175"/>
      <c r="H13" s="175"/>
      <c r="I13" s="134"/>
      <c r="J13" s="134"/>
      <c r="K13" s="135"/>
      <c r="L13" s="29"/>
    </row>
    <row r="14" spans="2:14" ht="15" customHeight="1" x14ac:dyDescent="0.2">
      <c r="B14" s="174"/>
      <c r="C14" s="134"/>
      <c r="D14" s="134"/>
      <c r="E14" s="175"/>
      <c r="F14" s="175"/>
      <c r="G14" s="175"/>
      <c r="H14" s="175"/>
      <c r="I14" s="134"/>
      <c r="J14" s="134"/>
      <c r="K14" s="135"/>
      <c r="L14" s="29"/>
    </row>
    <row r="15" spans="2:14" ht="13.5" customHeight="1" x14ac:dyDescent="0.2">
      <c r="B15" s="30">
        <v>1</v>
      </c>
      <c r="C15" s="31">
        <v>2</v>
      </c>
      <c r="D15" s="180">
        <v>3</v>
      </c>
      <c r="E15" s="180"/>
      <c r="F15" s="180"/>
      <c r="G15" s="180"/>
      <c r="H15" s="180"/>
      <c r="I15" s="33" t="s">
        <v>4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84" t="s">
        <v>36</v>
      </c>
      <c r="E16" s="185"/>
      <c r="F16" s="186"/>
      <c r="G16" s="186"/>
      <c r="H16" s="187"/>
      <c r="I16" s="39">
        <v>37929338.490000002</v>
      </c>
      <c r="J16" s="39">
        <v>12710048.82</v>
      </c>
      <c r="K16" s="40">
        <v>25844770.27</v>
      </c>
      <c r="L16" s="41"/>
    </row>
    <row r="17" spans="2:21" ht="15" customHeight="1" x14ac:dyDescent="0.2">
      <c r="B17" s="42" t="s">
        <v>37</v>
      </c>
      <c r="C17" s="43"/>
      <c r="D17" s="200"/>
      <c r="E17" s="201"/>
      <c r="F17" s="202"/>
      <c r="G17" s="202"/>
      <c r="H17" s="203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142" t="s">
        <v>39</v>
      </c>
      <c r="F18" s="204"/>
      <c r="G18" s="205"/>
      <c r="H18" s="142"/>
      <c r="I18" s="52"/>
      <c r="J18" s="52"/>
      <c r="K18" s="53">
        <f t="shared" ref="K18:K51" si="0">IF(IF(I18="",0,I18)=0,0,(IF(I18&gt;0,IF(J18&gt;I18,0,I18-J18),IF(J18&gt;I18,I18-J18,0))))</f>
        <v>0</v>
      </c>
      <c r="L18" s="54"/>
      <c r="M18" s="55" t="str">
        <f t="shared" ref="M18:M51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 x14ac:dyDescent="0.2">
      <c r="B19" s="47" t="s">
        <v>40</v>
      </c>
      <c r="C19" s="48" t="s">
        <v>35</v>
      </c>
      <c r="D19" s="49" t="s">
        <v>41</v>
      </c>
      <c r="E19" s="142" t="s">
        <v>42</v>
      </c>
      <c r="F19" s="204"/>
      <c r="G19" s="205"/>
      <c r="H19" s="142"/>
      <c r="I19" s="52">
        <v>1300000</v>
      </c>
      <c r="J19" s="52">
        <v>770181.03</v>
      </c>
      <c r="K19" s="53">
        <f t="shared" si="0"/>
        <v>529818.97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82.35" customHeight="1" x14ac:dyDescent="0.2">
      <c r="B20" s="47" t="s">
        <v>43</v>
      </c>
      <c r="C20" s="48" t="s">
        <v>35</v>
      </c>
      <c r="D20" s="49" t="s">
        <v>41</v>
      </c>
      <c r="E20" s="142" t="s">
        <v>44</v>
      </c>
      <c r="F20" s="204"/>
      <c r="G20" s="205"/>
      <c r="H20" s="142"/>
      <c r="I20" s="52">
        <v>500</v>
      </c>
      <c r="J20" s="52">
        <v>-1005.9</v>
      </c>
      <c r="K20" s="53">
        <f t="shared" si="0"/>
        <v>1505.9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72.2" customHeight="1" x14ac:dyDescent="0.2">
      <c r="B21" s="47" t="s">
        <v>45</v>
      </c>
      <c r="C21" s="48" t="s">
        <v>35</v>
      </c>
      <c r="D21" s="49" t="s">
        <v>41</v>
      </c>
      <c r="E21" s="142" t="s">
        <v>46</v>
      </c>
      <c r="F21" s="204"/>
      <c r="G21" s="205"/>
      <c r="H21" s="142"/>
      <c r="I21" s="52">
        <v>500</v>
      </c>
      <c r="J21" s="52">
        <v>2773.94</v>
      </c>
      <c r="K21" s="53">
        <f t="shared" si="0"/>
        <v>0</v>
      </c>
      <c r="L21" s="54"/>
      <c r="M21" s="55" t="str">
        <f t="shared" si="1"/>
        <v>18210102030010000110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142" t="s">
        <v>48</v>
      </c>
      <c r="F22" s="204"/>
      <c r="G22" s="205"/>
      <c r="H22" s="142"/>
      <c r="I22" s="52">
        <v>2300</v>
      </c>
      <c r="J22" s="52">
        <v>0</v>
      </c>
      <c r="K22" s="53">
        <f t="shared" si="0"/>
        <v>2300</v>
      </c>
      <c r="L22" s="54"/>
      <c r="M22" s="55" t="str">
        <f t="shared" si="1"/>
        <v>18210102080010000110</v>
      </c>
      <c r="N22" s="55"/>
      <c r="O22" s="55"/>
      <c r="P22" s="55"/>
      <c r="Q22" s="55"/>
      <c r="R22" s="55"/>
      <c r="S22" s="55"/>
      <c r="T22" s="55"/>
      <c r="U22" s="55"/>
    </row>
    <row r="23" spans="2:21" ht="51.95" customHeight="1" x14ac:dyDescent="0.2">
      <c r="B23" s="47" t="s">
        <v>49</v>
      </c>
      <c r="C23" s="48" t="s">
        <v>35</v>
      </c>
      <c r="D23" s="49" t="s">
        <v>41</v>
      </c>
      <c r="E23" s="142" t="s">
        <v>50</v>
      </c>
      <c r="F23" s="204"/>
      <c r="G23" s="205"/>
      <c r="H23" s="142"/>
      <c r="I23" s="52"/>
      <c r="J23" s="52">
        <v>1195.3</v>
      </c>
      <c r="K23" s="53">
        <f t="shared" si="0"/>
        <v>0</v>
      </c>
      <c r="L23" s="54"/>
      <c r="M23" s="55" t="str">
        <f t="shared" si="1"/>
        <v>18210102130010000110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 x14ac:dyDescent="0.2">
      <c r="B24" s="47" t="s">
        <v>51</v>
      </c>
      <c r="C24" s="48" t="s">
        <v>35</v>
      </c>
      <c r="D24" s="49" t="s">
        <v>41</v>
      </c>
      <c r="E24" s="142" t="s">
        <v>52</v>
      </c>
      <c r="F24" s="204"/>
      <c r="G24" s="205"/>
      <c r="H24" s="142"/>
      <c r="I24" s="52">
        <v>1268600</v>
      </c>
      <c r="J24" s="52">
        <v>692247.92</v>
      </c>
      <c r="K24" s="53">
        <f t="shared" si="0"/>
        <v>576352.07999999996</v>
      </c>
      <c r="L24" s="54"/>
      <c r="M24" s="55" t="str">
        <f t="shared" si="1"/>
        <v>18210302231010000110</v>
      </c>
      <c r="N24" s="55"/>
      <c r="O24" s="55"/>
      <c r="P24" s="55"/>
      <c r="Q24" s="55"/>
      <c r="R24" s="55"/>
      <c r="S24" s="55"/>
      <c r="T24" s="55"/>
      <c r="U24" s="55"/>
    </row>
    <row r="25" spans="2:21" ht="102.6" customHeight="1" x14ac:dyDescent="0.2">
      <c r="B25" s="47" t="s">
        <v>53</v>
      </c>
      <c r="C25" s="48" t="s">
        <v>35</v>
      </c>
      <c r="D25" s="49" t="s">
        <v>41</v>
      </c>
      <c r="E25" s="142" t="s">
        <v>54</v>
      </c>
      <c r="F25" s="204"/>
      <c r="G25" s="205"/>
      <c r="H25" s="142"/>
      <c r="I25" s="52">
        <v>7000</v>
      </c>
      <c r="J25" s="52">
        <v>4005.96</v>
      </c>
      <c r="K25" s="53">
        <f t="shared" si="0"/>
        <v>2994.04</v>
      </c>
      <c r="L25" s="54"/>
      <c r="M25" s="55" t="str">
        <f t="shared" si="1"/>
        <v>18210302241010000110</v>
      </c>
      <c r="N25" s="55"/>
      <c r="O25" s="55"/>
      <c r="P25" s="55"/>
      <c r="Q25" s="55"/>
      <c r="R25" s="55"/>
      <c r="S25" s="55"/>
      <c r="T25" s="55"/>
      <c r="U25" s="55"/>
    </row>
    <row r="26" spans="2:21" ht="92.45" customHeight="1" x14ac:dyDescent="0.2">
      <c r="B26" s="47" t="s">
        <v>55</v>
      </c>
      <c r="C26" s="48" t="s">
        <v>35</v>
      </c>
      <c r="D26" s="49" t="s">
        <v>41</v>
      </c>
      <c r="E26" s="142" t="s">
        <v>56</v>
      </c>
      <c r="F26" s="204"/>
      <c r="G26" s="205"/>
      <c r="H26" s="142"/>
      <c r="I26" s="52">
        <v>1701300</v>
      </c>
      <c r="J26" s="52">
        <v>748791.89</v>
      </c>
      <c r="K26" s="53">
        <f t="shared" si="0"/>
        <v>952508.11</v>
      </c>
      <c r="L26" s="54"/>
      <c r="M26" s="55" t="str">
        <f t="shared" si="1"/>
        <v>18210302251010000110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142" t="s">
        <v>58</v>
      </c>
      <c r="F27" s="204"/>
      <c r="G27" s="205"/>
      <c r="H27" s="142"/>
      <c r="I27" s="52">
        <v>-160000</v>
      </c>
      <c r="J27" s="52">
        <v>-89882.53</v>
      </c>
      <c r="K27" s="53">
        <f t="shared" si="0"/>
        <v>-70117.47</v>
      </c>
      <c r="L27" s="54"/>
      <c r="M27" s="55" t="str">
        <f t="shared" si="1"/>
        <v>18210302261010000110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 x14ac:dyDescent="0.2">
      <c r="B28" s="47" t="s">
        <v>59</v>
      </c>
      <c r="C28" s="48" t="s">
        <v>35</v>
      </c>
      <c r="D28" s="49" t="s">
        <v>41</v>
      </c>
      <c r="E28" s="142" t="s">
        <v>60</v>
      </c>
      <c r="F28" s="204"/>
      <c r="G28" s="205"/>
      <c r="H28" s="142"/>
      <c r="I28" s="52">
        <v>544000</v>
      </c>
      <c r="J28" s="52">
        <v>32014.92</v>
      </c>
      <c r="K28" s="53">
        <f t="shared" si="0"/>
        <v>511985.08</v>
      </c>
      <c r="L28" s="54"/>
      <c r="M28" s="55" t="str">
        <f t="shared" si="1"/>
        <v>18210601030100000110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142" t="s">
        <v>62</v>
      </c>
      <c r="F29" s="204"/>
      <c r="G29" s="205"/>
      <c r="H29" s="142"/>
      <c r="I29" s="52">
        <v>2021000</v>
      </c>
      <c r="J29" s="52">
        <v>-190238.25</v>
      </c>
      <c r="K29" s="53">
        <f t="shared" si="0"/>
        <v>2211238.25</v>
      </c>
      <c r="L29" s="54"/>
      <c r="M29" s="55" t="str">
        <f t="shared" si="1"/>
        <v>18210606033100000110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142" t="s">
        <v>64</v>
      </c>
      <c r="F30" s="204"/>
      <c r="G30" s="205"/>
      <c r="H30" s="142"/>
      <c r="I30" s="52">
        <v>746000</v>
      </c>
      <c r="J30" s="52">
        <v>87796.76</v>
      </c>
      <c r="K30" s="53">
        <f t="shared" si="0"/>
        <v>658203.24</v>
      </c>
      <c r="L30" s="54"/>
      <c r="M30" s="55" t="str">
        <f t="shared" si="1"/>
        <v>18210606043100000110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 x14ac:dyDescent="0.2">
      <c r="B31" s="47" t="s">
        <v>65</v>
      </c>
      <c r="C31" s="48" t="s">
        <v>35</v>
      </c>
      <c r="D31" s="49" t="s">
        <v>41</v>
      </c>
      <c r="E31" s="142" t="s">
        <v>66</v>
      </c>
      <c r="F31" s="204"/>
      <c r="G31" s="205"/>
      <c r="H31" s="142"/>
      <c r="I31" s="52">
        <v>5000</v>
      </c>
      <c r="J31" s="52">
        <v>3320</v>
      </c>
      <c r="K31" s="53">
        <f t="shared" si="0"/>
        <v>1680</v>
      </c>
      <c r="L31" s="54"/>
      <c r="M31" s="55" t="str">
        <f t="shared" si="1"/>
        <v>18210804020010000110</v>
      </c>
      <c r="N31" s="55"/>
      <c r="O31" s="55"/>
      <c r="P31" s="55"/>
      <c r="Q31" s="55"/>
      <c r="R31" s="55"/>
      <c r="S31" s="55"/>
      <c r="T31" s="55"/>
      <c r="U31" s="55"/>
    </row>
    <row r="32" spans="2:21" ht="62.1" customHeight="1" x14ac:dyDescent="0.2">
      <c r="B32" s="47" t="s">
        <v>67</v>
      </c>
      <c r="C32" s="48" t="s">
        <v>35</v>
      </c>
      <c r="D32" s="49" t="s">
        <v>2</v>
      </c>
      <c r="E32" s="142" t="s">
        <v>68</v>
      </c>
      <c r="F32" s="204"/>
      <c r="G32" s="205"/>
      <c r="H32" s="142"/>
      <c r="I32" s="52">
        <v>0</v>
      </c>
      <c r="J32" s="52">
        <v>598211.03</v>
      </c>
      <c r="K32" s="53">
        <f t="shared" si="0"/>
        <v>0</v>
      </c>
      <c r="L32" s="54"/>
      <c r="M32" s="55" t="str">
        <f t="shared" si="1"/>
        <v>44011105025100000120</v>
      </c>
      <c r="N32" s="55"/>
      <c r="O32" s="55"/>
      <c r="P32" s="55"/>
      <c r="Q32" s="55"/>
      <c r="R32" s="55"/>
      <c r="S32" s="55"/>
      <c r="T32" s="55"/>
      <c r="U32" s="55"/>
    </row>
    <row r="33" spans="2:21" ht="51.95" customHeight="1" x14ac:dyDescent="0.2">
      <c r="B33" s="47" t="s">
        <v>69</v>
      </c>
      <c r="C33" s="48" t="s">
        <v>35</v>
      </c>
      <c r="D33" s="49" t="s">
        <v>2</v>
      </c>
      <c r="E33" s="142" t="s">
        <v>70</v>
      </c>
      <c r="F33" s="204"/>
      <c r="G33" s="205"/>
      <c r="H33" s="142"/>
      <c r="I33" s="52">
        <v>370000</v>
      </c>
      <c r="J33" s="52">
        <v>181087.59</v>
      </c>
      <c r="K33" s="53">
        <f t="shared" si="0"/>
        <v>188912.41</v>
      </c>
      <c r="L33" s="54"/>
      <c r="M33" s="55" t="str">
        <f t="shared" si="1"/>
        <v>44011105035100000120</v>
      </c>
      <c r="N33" s="55"/>
      <c r="O33" s="55"/>
      <c r="P33" s="55"/>
      <c r="Q33" s="55"/>
      <c r="R33" s="55"/>
      <c r="S33" s="55"/>
      <c r="T33" s="55"/>
      <c r="U33" s="55"/>
    </row>
    <row r="34" spans="2:21" ht="72.2" customHeight="1" x14ac:dyDescent="0.2">
      <c r="B34" s="47" t="s">
        <v>71</v>
      </c>
      <c r="C34" s="48" t="s">
        <v>35</v>
      </c>
      <c r="D34" s="49" t="s">
        <v>2</v>
      </c>
      <c r="E34" s="142" t="s">
        <v>72</v>
      </c>
      <c r="F34" s="204"/>
      <c r="G34" s="205"/>
      <c r="H34" s="142"/>
      <c r="I34" s="52">
        <v>0</v>
      </c>
      <c r="J34" s="52">
        <v>0.33</v>
      </c>
      <c r="K34" s="53">
        <f t="shared" si="0"/>
        <v>0</v>
      </c>
      <c r="L34" s="54"/>
      <c r="M34" s="55" t="str">
        <f t="shared" si="1"/>
        <v>44011105325100000120</v>
      </c>
      <c r="N34" s="55"/>
      <c r="O34" s="55"/>
      <c r="P34" s="55"/>
      <c r="Q34" s="55"/>
      <c r="R34" s="55"/>
      <c r="S34" s="55"/>
      <c r="T34" s="55"/>
      <c r="U34" s="55"/>
    </row>
    <row r="35" spans="2:21" ht="62.1" customHeight="1" x14ac:dyDescent="0.2">
      <c r="B35" s="47" t="s">
        <v>73</v>
      </c>
      <c r="C35" s="48" t="s">
        <v>35</v>
      </c>
      <c r="D35" s="49" t="s">
        <v>2</v>
      </c>
      <c r="E35" s="142" t="s">
        <v>74</v>
      </c>
      <c r="F35" s="204"/>
      <c r="G35" s="205"/>
      <c r="H35" s="142"/>
      <c r="I35" s="52">
        <v>120000</v>
      </c>
      <c r="J35" s="52">
        <v>71907.16</v>
      </c>
      <c r="K35" s="53">
        <f t="shared" si="0"/>
        <v>48092.84</v>
      </c>
      <c r="L35" s="54"/>
      <c r="M35" s="55" t="str">
        <f t="shared" si="1"/>
        <v>44011109045100000120</v>
      </c>
      <c r="N35" s="55"/>
      <c r="O35" s="55"/>
      <c r="P35" s="55"/>
      <c r="Q35" s="55"/>
      <c r="R35" s="55"/>
      <c r="S35" s="55"/>
      <c r="T35" s="55"/>
      <c r="U35" s="55"/>
    </row>
    <row r="36" spans="2:21" ht="41.65" customHeight="1" x14ac:dyDescent="0.2">
      <c r="B36" s="47" t="s">
        <v>75</v>
      </c>
      <c r="C36" s="48" t="s">
        <v>35</v>
      </c>
      <c r="D36" s="49" t="s">
        <v>2</v>
      </c>
      <c r="E36" s="142" t="s">
        <v>76</v>
      </c>
      <c r="F36" s="204"/>
      <c r="G36" s="205"/>
      <c r="H36" s="142"/>
      <c r="I36" s="52">
        <v>64400</v>
      </c>
      <c r="J36" s="52">
        <v>0</v>
      </c>
      <c r="K36" s="53">
        <f t="shared" si="0"/>
        <v>64400</v>
      </c>
      <c r="L36" s="54"/>
      <c r="M36" s="55" t="str">
        <f t="shared" si="1"/>
        <v>44011406025100000430</v>
      </c>
      <c r="N36" s="55"/>
      <c r="O36" s="55"/>
      <c r="P36" s="55"/>
      <c r="Q36" s="55"/>
      <c r="R36" s="55"/>
      <c r="S36" s="55"/>
      <c r="T36" s="55"/>
      <c r="U36" s="55"/>
    </row>
    <row r="37" spans="2:21" ht="21.4" customHeight="1" x14ac:dyDescent="0.2">
      <c r="B37" s="47" t="s">
        <v>77</v>
      </c>
      <c r="C37" s="48" t="s">
        <v>35</v>
      </c>
      <c r="D37" s="49" t="s">
        <v>2</v>
      </c>
      <c r="E37" s="142" t="s">
        <v>78</v>
      </c>
      <c r="F37" s="204"/>
      <c r="G37" s="205"/>
      <c r="H37" s="142"/>
      <c r="I37" s="52">
        <v>0</v>
      </c>
      <c r="J37" s="52">
        <v>8000</v>
      </c>
      <c r="K37" s="53">
        <f t="shared" si="0"/>
        <v>0</v>
      </c>
      <c r="L37" s="54"/>
      <c r="M37" s="55" t="str">
        <f t="shared" si="1"/>
        <v>44011701050100000180</v>
      </c>
      <c r="N37" s="55"/>
      <c r="O37" s="55"/>
      <c r="P37" s="55"/>
      <c r="Q37" s="55"/>
      <c r="R37" s="55"/>
      <c r="S37" s="55"/>
      <c r="T37" s="55"/>
      <c r="U37" s="55"/>
    </row>
    <row r="38" spans="2:21" ht="31.7" customHeight="1" x14ac:dyDescent="0.2">
      <c r="B38" s="47" t="s">
        <v>79</v>
      </c>
      <c r="C38" s="48" t="s">
        <v>35</v>
      </c>
      <c r="D38" s="49" t="s">
        <v>2</v>
      </c>
      <c r="E38" s="142" t="s">
        <v>80</v>
      </c>
      <c r="F38" s="204"/>
      <c r="G38" s="205"/>
      <c r="H38" s="142"/>
      <c r="I38" s="52">
        <v>15064100</v>
      </c>
      <c r="J38" s="52">
        <v>8265300</v>
      </c>
      <c r="K38" s="53">
        <f t="shared" si="0"/>
        <v>6798800</v>
      </c>
      <c r="L38" s="54"/>
      <c r="M38" s="55" t="str">
        <f t="shared" si="1"/>
        <v>44020216001100000150</v>
      </c>
      <c r="N38" s="55"/>
      <c r="O38" s="55"/>
      <c r="P38" s="55"/>
      <c r="Q38" s="55"/>
      <c r="R38" s="55"/>
      <c r="S38" s="55"/>
      <c r="T38" s="55"/>
      <c r="U38" s="55"/>
    </row>
    <row r="39" spans="2:21" ht="51.95" customHeight="1" x14ac:dyDescent="0.2">
      <c r="B39" s="47" t="s">
        <v>81</v>
      </c>
      <c r="C39" s="48" t="s">
        <v>35</v>
      </c>
      <c r="D39" s="49" t="s">
        <v>2</v>
      </c>
      <c r="E39" s="142" t="s">
        <v>82</v>
      </c>
      <c r="F39" s="204"/>
      <c r="G39" s="205"/>
      <c r="H39" s="142"/>
      <c r="I39" s="52">
        <v>1069784.1000000001</v>
      </c>
      <c r="J39" s="52">
        <v>762242.86</v>
      </c>
      <c r="K39" s="53">
        <f t="shared" si="0"/>
        <v>307541.24000000011</v>
      </c>
      <c r="L39" s="54"/>
      <c r="M39" s="55" t="str">
        <f t="shared" si="1"/>
        <v>44020225299100000150</v>
      </c>
      <c r="N39" s="55"/>
      <c r="O39" s="55"/>
      <c r="P39" s="55"/>
      <c r="Q39" s="55"/>
      <c r="R39" s="55"/>
      <c r="S39" s="55"/>
      <c r="T39" s="55"/>
      <c r="U39" s="55"/>
    </row>
    <row r="40" spans="2:21" ht="31.7" customHeight="1" x14ac:dyDescent="0.2">
      <c r="B40" s="47" t="s">
        <v>83</v>
      </c>
      <c r="C40" s="48" t="s">
        <v>35</v>
      </c>
      <c r="D40" s="49" t="s">
        <v>2</v>
      </c>
      <c r="E40" s="142" t="s">
        <v>84</v>
      </c>
      <c r="F40" s="204"/>
      <c r="G40" s="205"/>
      <c r="H40" s="142"/>
      <c r="I40" s="52">
        <v>29200</v>
      </c>
      <c r="J40" s="52">
        <v>0</v>
      </c>
      <c r="K40" s="53">
        <f t="shared" si="0"/>
        <v>29200</v>
      </c>
      <c r="L40" s="54"/>
      <c r="M40" s="55" t="str">
        <f t="shared" si="1"/>
        <v>44020225599100000150</v>
      </c>
      <c r="N40" s="55"/>
      <c r="O40" s="55"/>
      <c r="P40" s="55"/>
      <c r="Q40" s="55"/>
      <c r="R40" s="55"/>
      <c r="S40" s="55"/>
      <c r="T40" s="55"/>
      <c r="U40" s="55"/>
    </row>
    <row r="41" spans="2:21" ht="15" customHeight="1" x14ac:dyDescent="0.2">
      <c r="B41" s="47" t="s">
        <v>85</v>
      </c>
      <c r="C41" s="48" t="s">
        <v>35</v>
      </c>
      <c r="D41" s="49" t="s">
        <v>2</v>
      </c>
      <c r="E41" s="142" t="s">
        <v>86</v>
      </c>
      <c r="F41" s="204"/>
      <c r="G41" s="205"/>
      <c r="H41" s="142"/>
      <c r="I41" s="52">
        <v>500000</v>
      </c>
      <c r="J41" s="52">
        <v>0</v>
      </c>
      <c r="K41" s="53">
        <f t="shared" si="0"/>
        <v>500000</v>
      </c>
      <c r="L41" s="54"/>
      <c r="M41" s="55" t="str">
        <f t="shared" si="1"/>
        <v>44020229999100000150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85</v>
      </c>
      <c r="C42" s="48" t="s">
        <v>35</v>
      </c>
      <c r="D42" s="49" t="s">
        <v>2</v>
      </c>
      <c r="E42" s="142" t="s">
        <v>86</v>
      </c>
      <c r="F42" s="204"/>
      <c r="G42" s="205"/>
      <c r="H42" s="142"/>
      <c r="I42" s="52">
        <v>816000</v>
      </c>
      <c r="J42" s="52">
        <v>0</v>
      </c>
      <c r="K42" s="53">
        <f t="shared" si="0"/>
        <v>816000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15" customHeight="1" x14ac:dyDescent="0.2">
      <c r="B43" s="47" t="s">
        <v>85</v>
      </c>
      <c r="C43" s="48" t="s">
        <v>35</v>
      </c>
      <c r="D43" s="49" t="s">
        <v>2</v>
      </c>
      <c r="E43" s="142" t="s">
        <v>86</v>
      </c>
      <c r="F43" s="204"/>
      <c r="G43" s="205"/>
      <c r="H43" s="142"/>
      <c r="I43" s="52">
        <v>1000000</v>
      </c>
      <c r="J43" s="52">
        <v>0</v>
      </c>
      <c r="K43" s="53">
        <f t="shared" si="0"/>
        <v>1000000</v>
      </c>
      <c r="L43" s="54"/>
      <c r="M43" s="55" t="str">
        <f t="shared" si="1"/>
        <v>44020229999100000150</v>
      </c>
      <c r="N43" s="55"/>
      <c r="O43" s="55"/>
      <c r="P43" s="55"/>
      <c r="Q43" s="55"/>
      <c r="R43" s="55"/>
      <c r="S43" s="55"/>
      <c r="T43" s="55"/>
      <c r="U43" s="55"/>
    </row>
    <row r="44" spans="2:21" ht="31.7" customHeight="1" x14ac:dyDescent="0.2">
      <c r="B44" s="47" t="s">
        <v>87</v>
      </c>
      <c r="C44" s="48" t="s">
        <v>35</v>
      </c>
      <c r="D44" s="49" t="s">
        <v>2</v>
      </c>
      <c r="E44" s="142" t="s">
        <v>88</v>
      </c>
      <c r="F44" s="204"/>
      <c r="G44" s="205"/>
      <c r="H44" s="142"/>
      <c r="I44" s="52">
        <v>259800</v>
      </c>
      <c r="J44" s="52">
        <v>110150</v>
      </c>
      <c r="K44" s="53">
        <f t="shared" si="0"/>
        <v>149650</v>
      </c>
      <c r="L44" s="54"/>
      <c r="M44" s="55" t="str">
        <f t="shared" si="1"/>
        <v>44020230024100000150</v>
      </c>
      <c r="N44" s="55"/>
      <c r="O44" s="55"/>
      <c r="P44" s="55"/>
      <c r="Q44" s="55"/>
      <c r="R44" s="55"/>
      <c r="S44" s="55"/>
      <c r="T44" s="55"/>
      <c r="U44" s="55"/>
    </row>
    <row r="45" spans="2:21" ht="41.65" customHeight="1" x14ac:dyDescent="0.2">
      <c r="B45" s="47" t="s">
        <v>89</v>
      </c>
      <c r="C45" s="48" t="s">
        <v>35</v>
      </c>
      <c r="D45" s="49" t="s">
        <v>2</v>
      </c>
      <c r="E45" s="142" t="s">
        <v>90</v>
      </c>
      <c r="F45" s="204"/>
      <c r="G45" s="205"/>
      <c r="H45" s="142"/>
      <c r="I45" s="52">
        <v>345050</v>
      </c>
      <c r="J45" s="52">
        <v>172500</v>
      </c>
      <c r="K45" s="53">
        <f t="shared" si="0"/>
        <v>172550</v>
      </c>
      <c r="L45" s="54"/>
      <c r="M45" s="55" t="str">
        <f t="shared" si="1"/>
        <v>44020235118100000150</v>
      </c>
      <c r="N45" s="55"/>
      <c r="O45" s="55"/>
      <c r="P45" s="55"/>
      <c r="Q45" s="55"/>
      <c r="R45" s="55"/>
      <c r="S45" s="55"/>
      <c r="T45" s="55"/>
      <c r="U45" s="55"/>
    </row>
    <row r="46" spans="2:21" ht="51.95" customHeight="1" x14ac:dyDescent="0.2">
      <c r="B46" s="47" t="s">
        <v>91</v>
      </c>
      <c r="C46" s="48" t="s">
        <v>35</v>
      </c>
      <c r="D46" s="49" t="s">
        <v>2</v>
      </c>
      <c r="E46" s="142" t="s">
        <v>92</v>
      </c>
      <c r="F46" s="204"/>
      <c r="G46" s="205"/>
      <c r="H46" s="142"/>
      <c r="I46" s="52">
        <v>128914.7</v>
      </c>
      <c r="J46" s="52">
        <v>65904.81</v>
      </c>
      <c r="K46" s="53">
        <f t="shared" si="0"/>
        <v>63009.89</v>
      </c>
      <c r="L46" s="54"/>
      <c r="M46" s="55" t="str">
        <f t="shared" si="1"/>
        <v>44020240014100000150</v>
      </c>
      <c r="N46" s="55"/>
      <c r="O46" s="55"/>
      <c r="P46" s="55"/>
      <c r="Q46" s="55"/>
      <c r="R46" s="55"/>
      <c r="S46" s="55"/>
      <c r="T46" s="55"/>
      <c r="U46" s="55"/>
    </row>
    <row r="47" spans="2:21" ht="51.95" customHeight="1" x14ac:dyDescent="0.2">
      <c r="B47" s="47" t="s">
        <v>91</v>
      </c>
      <c r="C47" s="48" t="s">
        <v>35</v>
      </c>
      <c r="D47" s="49" t="s">
        <v>2</v>
      </c>
      <c r="E47" s="142" t="s">
        <v>92</v>
      </c>
      <c r="F47" s="204"/>
      <c r="G47" s="205"/>
      <c r="H47" s="142"/>
      <c r="I47" s="52">
        <v>9441135.6500000004</v>
      </c>
      <c r="J47" s="52">
        <v>0</v>
      </c>
      <c r="K47" s="53">
        <f t="shared" si="0"/>
        <v>9441135.6500000004</v>
      </c>
      <c r="L47" s="54"/>
      <c r="M47" s="55" t="str">
        <f t="shared" si="1"/>
        <v>44020240014100000150</v>
      </c>
      <c r="N47" s="55"/>
      <c r="O47" s="55"/>
      <c r="P47" s="55"/>
      <c r="Q47" s="55"/>
      <c r="R47" s="55"/>
      <c r="S47" s="55"/>
      <c r="T47" s="55"/>
      <c r="U47" s="55"/>
    </row>
    <row r="48" spans="2:21" ht="51.95" customHeight="1" x14ac:dyDescent="0.2">
      <c r="B48" s="47" t="s">
        <v>91</v>
      </c>
      <c r="C48" s="48" t="s">
        <v>35</v>
      </c>
      <c r="D48" s="49" t="s">
        <v>2</v>
      </c>
      <c r="E48" s="142" t="s">
        <v>92</v>
      </c>
      <c r="F48" s="204"/>
      <c r="G48" s="205"/>
      <c r="H48" s="142"/>
      <c r="I48" s="52">
        <v>1134754.04</v>
      </c>
      <c r="J48" s="52">
        <v>247744</v>
      </c>
      <c r="K48" s="53">
        <f t="shared" si="0"/>
        <v>887010.04</v>
      </c>
      <c r="L48" s="54"/>
      <c r="M48" s="55" t="str">
        <f t="shared" si="1"/>
        <v>44020240014100000150</v>
      </c>
      <c r="N48" s="55"/>
      <c r="O48" s="55"/>
      <c r="P48" s="55"/>
      <c r="Q48" s="55"/>
      <c r="R48" s="55"/>
      <c r="S48" s="55"/>
      <c r="T48" s="55"/>
      <c r="U48" s="55"/>
    </row>
    <row r="49" spans="2:21" ht="31.7" customHeight="1" x14ac:dyDescent="0.2">
      <c r="B49" s="47" t="s">
        <v>93</v>
      </c>
      <c r="C49" s="48" t="s">
        <v>35</v>
      </c>
      <c r="D49" s="49" t="s">
        <v>2</v>
      </c>
      <c r="E49" s="142" t="s">
        <v>94</v>
      </c>
      <c r="F49" s="204"/>
      <c r="G49" s="205"/>
      <c r="H49" s="142"/>
      <c r="I49" s="52">
        <v>100000</v>
      </c>
      <c r="J49" s="52">
        <v>100800</v>
      </c>
      <c r="K49" s="53">
        <f t="shared" si="0"/>
        <v>0</v>
      </c>
      <c r="L49" s="54"/>
      <c r="M49" s="55" t="str">
        <f t="shared" si="1"/>
        <v>44020705020100000150</v>
      </c>
      <c r="N49" s="55"/>
      <c r="O49" s="55"/>
      <c r="P49" s="55"/>
      <c r="Q49" s="55"/>
      <c r="R49" s="55"/>
      <c r="S49" s="55"/>
      <c r="T49" s="55"/>
      <c r="U49" s="55"/>
    </row>
    <row r="50" spans="2:21" ht="21.4" customHeight="1" x14ac:dyDescent="0.2">
      <c r="B50" s="47" t="s">
        <v>95</v>
      </c>
      <c r="C50" s="48" t="s">
        <v>35</v>
      </c>
      <c r="D50" s="49" t="s">
        <v>2</v>
      </c>
      <c r="E50" s="142" t="s">
        <v>96</v>
      </c>
      <c r="F50" s="204"/>
      <c r="G50" s="205"/>
      <c r="H50" s="142"/>
      <c r="I50" s="52">
        <v>50000</v>
      </c>
      <c r="J50" s="52">
        <v>65000</v>
      </c>
      <c r="K50" s="53">
        <f t="shared" si="0"/>
        <v>0</v>
      </c>
      <c r="L50" s="54"/>
      <c r="M50" s="55" t="str">
        <f t="shared" si="1"/>
        <v>44020705030100000150</v>
      </c>
      <c r="N50" s="55"/>
      <c r="O50" s="55"/>
      <c r="P50" s="55"/>
      <c r="Q50" s="55"/>
      <c r="R50" s="55"/>
      <c r="S50" s="55"/>
      <c r="T50" s="55"/>
      <c r="U50" s="55"/>
    </row>
    <row r="51" spans="2:21" ht="72.2" customHeight="1" x14ac:dyDescent="0.2">
      <c r="B51" s="47" t="s">
        <v>97</v>
      </c>
      <c r="C51" s="48" t="s">
        <v>35</v>
      </c>
      <c r="D51" s="49" t="s">
        <v>2</v>
      </c>
      <c r="E51" s="142" t="s">
        <v>98</v>
      </c>
      <c r="F51" s="204"/>
      <c r="G51" s="205"/>
      <c r="H51" s="142"/>
      <c r="I51" s="52">
        <v>0</v>
      </c>
      <c r="J51" s="52">
        <v>0</v>
      </c>
      <c r="K51" s="53">
        <f t="shared" si="0"/>
        <v>0</v>
      </c>
      <c r="L51" s="54"/>
      <c r="M51" s="55" t="str">
        <f t="shared" si="1"/>
        <v>44020805000100000150</v>
      </c>
      <c r="N51" s="55"/>
      <c r="O51" s="55"/>
      <c r="P51" s="55"/>
      <c r="Q51" s="55"/>
      <c r="R51" s="55"/>
      <c r="S51" s="55"/>
      <c r="T51" s="55"/>
      <c r="U51" s="55"/>
    </row>
    <row r="52" spans="2:21" ht="0.75" customHeight="1" x14ac:dyDescent="0.2">
      <c r="B52" s="56"/>
      <c r="C52" s="57"/>
      <c r="D52" s="58"/>
      <c r="E52" s="136"/>
      <c r="F52" s="137"/>
      <c r="G52" s="138"/>
      <c r="H52" s="136"/>
      <c r="I52" s="61"/>
      <c r="J52" s="61"/>
      <c r="K52" s="62"/>
      <c r="L52" s="63"/>
    </row>
    <row r="53" spans="2:21" ht="15" customHeight="1" x14ac:dyDescent="0.2">
      <c r="B53" s="64"/>
      <c r="C53" s="65"/>
      <c r="D53" s="66"/>
      <c r="E53" s="66"/>
      <c r="F53" s="66"/>
      <c r="G53" s="66"/>
      <c r="H53" s="66"/>
      <c r="I53" s="67"/>
      <c r="J53" s="67"/>
      <c r="K53" s="66"/>
      <c r="L53" s="14"/>
    </row>
    <row r="54" spans="2:21" ht="12.75" customHeight="1" x14ac:dyDescent="0.25">
      <c r="B54" s="196" t="s">
        <v>257</v>
      </c>
      <c r="C54" s="196"/>
      <c r="D54" s="196"/>
      <c r="E54" s="196"/>
      <c r="F54" s="196"/>
      <c r="G54" s="196"/>
      <c r="H54" s="196"/>
      <c r="I54" s="196"/>
      <c r="J54" s="196"/>
      <c r="K54" s="196"/>
      <c r="L54" s="68"/>
    </row>
    <row r="55" spans="2:21" ht="15" customHeight="1" x14ac:dyDescent="0.2">
      <c r="B55" s="27"/>
      <c r="C55" s="27"/>
      <c r="D55" s="1"/>
      <c r="E55" s="1"/>
      <c r="F55" s="1"/>
      <c r="G55" s="1"/>
      <c r="H55" s="1"/>
      <c r="I55" s="28"/>
      <c r="J55" s="28"/>
      <c r="K55" s="69" t="s">
        <v>258</v>
      </c>
      <c r="L55" s="70"/>
    </row>
    <row r="56" spans="2:21" ht="12.75" customHeight="1" x14ac:dyDescent="0.2">
      <c r="B56" s="174" t="s">
        <v>26</v>
      </c>
      <c r="C56" s="134" t="s">
        <v>27</v>
      </c>
      <c r="D56" s="134" t="s">
        <v>101</v>
      </c>
      <c r="E56" s="134"/>
      <c r="F56" s="134"/>
      <c r="G56" s="134"/>
      <c r="H56" s="134"/>
      <c r="I56" s="134" t="s">
        <v>29</v>
      </c>
      <c r="J56" s="134" t="s">
        <v>30</v>
      </c>
      <c r="K56" s="135" t="s">
        <v>31</v>
      </c>
      <c r="L56" s="29"/>
    </row>
    <row r="57" spans="2:21" ht="15" customHeight="1" x14ac:dyDescent="0.2">
      <c r="B57" s="174"/>
      <c r="C57" s="134"/>
      <c r="D57" s="134"/>
      <c r="E57" s="175"/>
      <c r="F57" s="175"/>
      <c r="G57" s="175"/>
      <c r="H57" s="175"/>
      <c r="I57" s="134"/>
      <c r="J57" s="134"/>
      <c r="K57" s="135"/>
      <c r="L57" s="29"/>
    </row>
    <row r="58" spans="2:21" ht="15" customHeight="1" x14ac:dyDescent="0.2">
      <c r="B58" s="174"/>
      <c r="C58" s="134"/>
      <c r="D58" s="134"/>
      <c r="E58" s="175"/>
      <c r="F58" s="175"/>
      <c r="G58" s="175"/>
      <c r="H58" s="175"/>
      <c r="I58" s="134"/>
      <c r="J58" s="134"/>
      <c r="K58" s="135"/>
      <c r="L58" s="29"/>
    </row>
    <row r="59" spans="2:21" ht="13.5" customHeight="1" x14ac:dyDescent="0.2">
      <c r="B59" s="30">
        <v>1</v>
      </c>
      <c r="C59" s="31">
        <v>2</v>
      </c>
      <c r="D59" s="180">
        <v>3</v>
      </c>
      <c r="E59" s="180"/>
      <c r="F59" s="180"/>
      <c r="G59" s="180"/>
      <c r="H59" s="180"/>
      <c r="I59" s="33" t="s">
        <v>4</v>
      </c>
      <c r="J59" s="33" t="s">
        <v>32</v>
      </c>
      <c r="K59" s="34" t="s">
        <v>33</v>
      </c>
      <c r="L59" s="35"/>
    </row>
    <row r="60" spans="2:21" ht="15" customHeight="1" x14ac:dyDescent="0.2">
      <c r="B60" s="36" t="s">
        <v>102</v>
      </c>
      <c r="C60" s="37" t="s">
        <v>103</v>
      </c>
      <c r="D60" s="184" t="s">
        <v>36</v>
      </c>
      <c r="E60" s="185"/>
      <c r="F60" s="186"/>
      <c r="G60" s="186"/>
      <c r="H60" s="187"/>
      <c r="I60" s="39">
        <v>39806338.490000002</v>
      </c>
      <c r="J60" s="39">
        <v>11078154.210000001</v>
      </c>
      <c r="K60" s="40">
        <v>28728184.280000001</v>
      </c>
      <c r="L60" s="41"/>
    </row>
    <row r="61" spans="2:21" ht="12.75" customHeight="1" x14ac:dyDescent="0.2">
      <c r="B61" s="42" t="s">
        <v>37</v>
      </c>
      <c r="C61" s="43"/>
      <c r="D61" s="200"/>
      <c r="E61" s="201"/>
      <c r="F61" s="202"/>
      <c r="G61" s="202"/>
      <c r="H61" s="203"/>
      <c r="I61" s="45"/>
      <c r="J61" s="45"/>
      <c r="K61" s="46"/>
      <c r="L61" s="41"/>
    </row>
    <row r="62" spans="2:21" ht="21.4" customHeight="1" x14ac:dyDescent="0.2">
      <c r="B62" s="47" t="s">
        <v>259</v>
      </c>
      <c r="C62" s="48" t="s">
        <v>103</v>
      </c>
      <c r="D62" s="49" t="s">
        <v>2</v>
      </c>
      <c r="E62" s="71" t="s">
        <v>105</v>
      </c>
      <c r="F62" s="71" t="s">
        <v>106</v>
      </c>
      <c r="G62" s="71" t="s">
        <v>107</v>
      </c>
      <c r="H62" s="50"/>
      <c r="I62" s="52">
        <v>730000</v>
      </c>
      <c r="J62" s="52">
        <v>274775.15999999997</v>
      </c>
      <c r="K62" s="53">
        <f t="shared" ref="K62:K93" si="2">IF(IF(I62="",0,I62)=0,0,(IF(I62&gt;0,IF(J62&gt;I62,0,I62-J62),IF(J62&gt;I62,I62-J62,0))))</f>
        <v>455224.84</v>
      </c>
      <c r="L62" s="73"/>
      <c r="M62" s="55" t="str">
        <f t="shared" ref="M62:M93" si="3">IF(D62="","000",D62)&amp;IF(E62="","0000",E62)&amp;IF(F62="","0000000000",F62)&amp;IF(G62="","000",G62)&amp;H62</f>
        <v>44001029120001000121</v>
      </c>
      <c r="N62" s="55"/>
      <c r="O62" s="55"/>
      <c r="P62" s="55"/>
      <c r="Q62" s="55"/>
      <c r="R62" s="55"/>
      <c r="S62" s="55"/>
      <c r="T62" s="55"/>
      <c r="U62" s="55"/>
    </row>
    <row r="63" spans="2:21" ht="31.7" customHeight="1" x14ac:dyDescent="0.2">
      <c r="B63" s="47" t="s">
        <v>260</v>
      </c>
      <c r="C63" s="48" t="s">
        <v>103</v>
      </c>
      <c r="D63" s="49" t="s">
        <v>2</v>
      </c>
      <c r="E63" s="71" t="s">
        <v>105</v>
      </c>
      <c r="F63" s="71" t="s">
        <v>106</v>
      </c>
      <c r="G63" s="71" t="s">
        <v>109</v>
      </c>
      <c r="H63" s="50"/>
      <c r="I63" s="52">
        <v>44500</v>
      </c>
      <c r="J63" s="52">
        <v>44500</v>
      </c>
      <c r="K63" s="53">
        <f t="shared" si="2"/>
        <v>0</v>
      </c>
      <c r="L63" s="73"/>
      <c r="M63" s="55" t="str">
        <f t="shared" si="3"/>
        <v>44001029120001000122</v>
      </c>
      <c r="N63" s="55"/>
      <c r="O63" s="55"/>
      <c r="P63" s="55"/>
      <c r="Q63" s="55"/>
      <c r="R63" s="55"/>
      <c r="S63" s="55"/>
      <c r="T63" s="55"/>
      <c r="U63" s="55"/>
    </row>
    <row r="64" spans="2:21" ht="31.7" customHeight="1" x14ac:dyDescent="0.2">
      <c r="B64" s="47" t="s">
        <v>261</v>
      </c>
      <c r="C64" s="48" t="s">
        <v>103</v>
      </c>
      <c r="D64" s="49" t="s">
        <v>2</v>
      </c>
      <c r="E64" s="71" t="s">
        <v>105</v>
      </c>
      <c r="F64" s="71" t="s">
        <v>106</v>
      </c>
      <c r="G64" s="71" t="s">
        <v>111</v>
      </c>
      <c r="H64" s="50"/>
      <c r="I64" s="52">
        <v>220000</v>
      </c>
      <c r="J64" s="52">
        <v>68554.570000000007</v>
      </c>
      <c r="K64" s="53">
        <f t="shared" si="2"/>
        <v>151445.43</v>
      </c>
      <c r="L64" s="73"/>
      <c r="M64" s="55" t="str">
        <f t="shared" si="3"/>
        <v>44001029120001000129</v>
      </c>
      <c r="N64" s="55"/>
      <c r="O64" s="55"/>
      <c r="P64" s="55"/>
      <c r="Q64" s="55"/>
      <c r="R64" s="55"/>
      <c r="S64" s="55"/>
      <c r="T64" s="55"/>
      <c r="U64" s="55"/>
    </row>
    <row r="65" spans="2:21" ht="15" customHeight="1" x14ac:dyDescent="0.2">
      <c r="B65" s="47" t="s">
        <v>262</v>
      </c>
      <c r="C65" s="48" t="s">
        <v>103</v>
      </c>
      <c r="D65" s="49" t="s">
        <v>2</v>
      </c>
      <c r="E65" s="71" t="s">
        <v>113</v>
      </c>
      <c r="F65" s="71" t="s">
        <v>114</v>
      </c>
      <c r="G65" s="71" t="s">
        <v>115</v>
      </c>
      <c r="H65" s="50"/>
      <c r="I65" s="52">
        <v>5000</v>
      </c>
      <c r="J65" s="52">
        <v>0</v>
      </c>
      <c r="K65" s="53">
        <f t="shared" si="2"/>
        <v>5000</v>
      </c>
      <c r="L65" s="73"/>
      <c r="M65" s="55" t="str">
        <f t="shared" si="3"/>
        <v>44001039220001000244</v>
      </c>
      <c r="N65" s="55"/>
      <c r="O65" s="55"/>
      <c r="P65" s="55"/>
      <c r="Q65" s="55"/>
      <c r="R65" s="55"/>
      <c r="S65" s="55"/>
      <c r="T65" s="55"/>
      <c r="U65" s="55"/>
    </row>
    <row r="66" spans="2:21" ht="21.4" customHeight="1" x14ac:dyDescent="0.2">
      <c r="B66" s="47" t="s">
        <v>259</v>
      </c>
      <c r="C66" s="48" t="s">
        <v>103</v>
      </c>
      <c r="D66" s="49" t="s">
        <v>2</v>
      </c>
      <c r="E66" s="71" t="s">
        <v>116</v>
      </c>
      <c r="F66" s="71" t="s">
        <v>117</v>
      </c>
      <c r="G66" s="71" t="s">
        <v>107</v>
      </c>
      <c r="H66" s="50"/>
      <c r="I66" s="52">
        <v>193400</v>
      </c>
      <c r="J66" s="52">
        <v>80580</v>
      </c>
      <c r="K66" s="53">
        <f t="shared" si="2"/>
        <v>112820</v>
      </c>
      <c r="L66" s="73"/>
      <c r="M66" s="55" t="str">
        <f t="shared" si="3"/>
        <v>44001049210070280121</v>
      </c>
      <c r="N66" s="55"/>
      <c r="O66" s="55"/>
      <c r="P66" s="55"/>
      <c r="Q66" s="55"/>
      <c r="R66" s="55"/>
      <c r="S66" s="55"/>
      <c r="T66" s="55"/>
      <c r="U66" s="55"/>
    </row>
    <row r="67" spans="2:21" ht="31.7" customHeight="1" x14ac:dyDescent="0.2">
      <c r="B67" s="47" t="s">
        <v>261</v>
      </c>
      <c r="C67" s="48" t="s">
        <v>103</v>
      </c>
      <c r="D67" s="49" t="s">
        <v>2</v>
      </c>
      <c r="E67" s="71" t="s">
        <v>116</v>
      </c>
      <c r="F67" s="71" t="s">
        <v>117</v>
      </c>
      <c r="G67" s="71" t="s">
        <v>111</v>
      </c>
      <c r="H67" s="50"/>
      <c r="I67" s="52">
        <v>58400</v>
      </c>
      <c r="J67" s="52">
        <v>24335</v>
      </c>
      <c r="K67" s="53">
        <f t="shared" si="2"/>
        <v>34065</v>
      </c>
      <c r="L67" s="73"/>
      <c r="M67" s="55" t="str">
        <f t="shared" si="3"/>
        <v>44001049210070280129</v>
      </c>
      <c r="N67" s="55"/>
      <c r="O67" s="55"/>
      <c r="P67" s="55"/>
      <c r="Q67" s="55"/>
      <c r="R67" s="55"/>
      <c r="S67" s="55"/>
      <c r="T67" s="55"/>
      <c r="U67" s="55"/>
    </row>
    <row r="68" spans="2:21" ht="15" customHeight="1" x14ac:dyDescent="0.2">
      <c r="B68" s="47" t="s">
        <v>262</v>
      </c>
      <c r="C68" s="48" t="s">
        <v>103</v>
      </c>
      <c r="D68" s="49" t="s">
        <v>2</v>
      </c>
      <c r="E68" s="71" t="s">
        <v>116</v>
      </c>
      <c r="F68" s="71" t="s">
        <v>117</v>
      </c>
      <c r="G68" s="71" t="s">
        <v>115</v>
      </c>
      <c r="H68" s="50"/>
      <c r="I68" s="52">
        <v>7500</v>
      </c>
      <c r="J68" s="52">
        <v>0</v>
      </c>
      <c r="K68" s="53">
        <f t="shared" si="2"/>
        <v>7500</v>
      </c>
      <c r="L68" s="73"/>
      <c r="M68" s="55" t="str">
        <f t="shared" si="3"/>
        <v>44001049210070280244</v>
      </c>
      <c r="N68" s="55"/>
      <c r="O68" s="55"/>
      <c r="P68" s="55"/>
      <c r="Q68" s="55"/>
      <c r="R68" s="55"/>
      <c r="S68" s="55"/>
      <c r="T68" s="55"/>
      <c r="U68" s="55"/>
    </row>
    <row r="69" spans="2:21" ht="15" customHeight="1" x14ac:dyDescent="0.2">
      <c r="B69" s="47" t="s">
        <v>262</v>
      </c>
      <c r="C69" s="48" t="s">
        <v>103</v>
      </c>
      <c r="D69" s="49" t="s">
        <v>2</v>
      </c>
      <c r="E69" s="71" t="s">
        <v>116</v>
      </c>
      <c r="F69" s="71" t="s">
        <v>118</v>
      </c>
      <c r="G69" s="71" t="s">
        <v>115</v>
      </c>
      <c r="H69" s="50"/>
      <c r="I69" s="52">
        <v>500</v>
      </c>
      <c r="J69" s="52">
        <v>0</v>
      </c>
      <c r="K69" s="53">
        <f t="shared" si="2"/>
        <v>500</v>
      </c>
      <c r="L69" s="73"/>
      <c r="M69" s="55" t="str">
        <f t="shared" si="3"/>
        <v>44001049210070650244</v>
      </c>
      <c r="N69" s="55"/>
      <c r="O69" s="55"/>
      <c r="P69" s="55"/>
      <c r="Q69" s="55"/>
      <c r="R69" s="55"/>
      <c r="S69" s="55"/>
      <c r="T69" s="55"/>
      <c r="U69" s="55"/>
    </row>
    <row r="70" spans="2:21" ht="21.4" customHeight="1" x14ac:dyDescent="0.2">
      <c r="B70" s="47" t="s">
        <v>259</v>
      </c>
      <c r="C70" s="48" t="s">
        <v>103</v>
      </c>
      <c r="D70" s="49" t="s">
        <v>2</v>
      </c>
      <c r="E70" s="71" t="s">
        <v>116</v>
      </c>
      <c r="F70" s="71" t="s">
        <v>119</v>
      </c>
      <c r="G70" s="71" t="s">
        <v>107</v>
      </c>
      <c r="H70" s="50"/>
      <c r="I70" s="52">
        <v>5153000</v>
      </c>
      <c r="J70" s="52">
        <v>2087264.72</v>
      </c>
      <c r="K70" s="53">
        <f t="shared" si="2"/>
        <v>3065735.2800000003</v>
      </c>
      <c r="L70" s="73"/>
      <c r="M70" s="55" t="str">
        <f t="shared" si="3"/>
        <v>44001049320001000121</v>
      </c>
      <c r="N70" s="55"/>
      <c r="O70" s="55"/>
      <c r="P70" s="55"/>
      <c r="Q70" s="55"/>
      <c r="R70" s="55"/>
      <c r="S70" s="55"/>
      <c r="T70" s="55"/>
      <c r="U70" s="55"/>
    </row>
    <row r="71" spans="2:21" ht="31.7" customHeight="1" x14ac:dyDescent="0.2">
      <c r="B71" s="47" t="s">
        <v>260</v>
      </c>
      <c r="C71" s="48" t="s">
        <v>103</v>
      </c>
      <c r="D71" s="49" t="s">
        <v>2</v>
      </c>
      <c r="E71" s="71" t="s">
        <v>116</v>
      </c>
      <c r="F71" s="71" t="s">
        <v>119</v>
      </c>
      <c r="G71" s="71" t="s">
        <v>109</v>
      </c>
      <c r="H71" s="50"/>
      <c r="I71" s="52">
        <v>267000</v>
      </c>
      <c r="J71" s="52">
        <v>44500</v>
      </c>
      <c r="K71" s="53">
        <f t="shared" si="2"/>
        <v>222500</v>
      </c>
      <c r="L71" s="73"/>
      <c r="M71" s="55" t="str">
        <f t="shared" si="3"/>
        <v>44001049320001000122</v>
      </c>
      <c r="N71" s="55"/>
      <c r="O71" s="55"/>
      <c r="P71" s="55"/>
      <c r="Q71" s="55"/>
      <c r="R71" s="55"/>
      <c r="S71" s="55"/>
      <c r="T71" s="55"/>
      <c r="U71" s="55"/>
    </row>
    <row r="72" spans="2:21" ht="31.7" customHeight="1" x14ac:dyDescent="0.2">
      <c r="B72" s="47" t="s">
        <v>261</v>
      </c>
      <c r="C72" s="48" t="s">
        <v>103</v>
      </c>
      <c r="D72" s="49" t="s">
        <v>2</v>
      </c>
      <c r="E72" s="71" t="s">
        <v>116</v>
      </c>
      <c r="F72" s="71" t="s">
        <v>119</v>
      </c>
      <c r="G72" s="71" t="s">
        <v>111</v>
      </c>
      <c r="H72" s="50"/>
      <c r="I72" s="52">
        <v>1556100</v>
      </c>
      <c r="J72" s="52">
        <v>583851.91</v>
      </c>
      <c r="K72" s="53">
        <f t="shared" si="2"/>
        <v>972248.09</v>
      </c>
      <c r="L72" s="73"/>
      <c r="M72" s="55" t="str">
        <f t="shared" si="3"/>
        <v>44001049320001000129</v>
      </c>
      <c r="N72" s="55"/>
      <c r="O72" s="55"/>
      <c r="P72" s="55"/>
      <c r="Q72" s="55"/>
      <c r="R72" s="55"/>
      <c r="S72" s="55"/>
      <c r="T72" s="55"/>
      <c r="U72" s="55"/>
    </row>
    <row r="73" spans="2:21" ht="15" customHeight="1" x14ac:dyDescent="0.2">
      <c r="B73" s="47" t="s">
        <v>262</v>
      </c>
      <c r="C73" s="48" t="s">
        <v>103</v>
      </c>
      <c r="D73" s="49" t="s">
        <v>2</v>
      </c>
      <c r="E73" s="71" t="s">
        <v>116</v>
      </c>
      <c r="F73" s="71" t="s">
        <v>119</v>
      </c>
      <c r="G73" s="71" t="s">
        <v>115</v>
      </c>
      <c r="H73" s="50"/>
      <c r="I73" s="52">
        <v>954840</v>
      </c>
      <c r="J73" s="52">
        <v>607531.04</v>
      </c>
      <c r="K73" s="53">
        <f t="shared" si="2"/>
        <v>347308.95999999996</v>
      </c>
      <c r="L73" s="73"/>
      <c r="M73" s="55" t="str">
        <f t="shared" si="3"/>
        <v>44001049320001000244</v>
      </c>
      <c r="N73" s="55"/>
      <c r="O73" s="55"/>
      <c r="P73" s="55"/>
      <c r="Q73" s="55"/>
      <c r="R73" s="55"/>
      <c r="S73" s="55"/>
      <c r="T73" s="55"/>
      <c r="U73" s="55"/>
    </row>
    <row r="74" spans="2:21" ht="15" customHeight="1" x14ac:dyDescent="0.2">
      <c r="B74" s="47" t="s">
        <v>263</v>
      </c>
      <c r="C74" s="48" t="s">
        <v>103</v>
      </c>
      <c r="D74" s="49" t="s">
        <v>2</v>
      </c>
      <c r="E74" s="71" t="s">
        <v>116</v>
      </c>
      <c r="F74" s="71" t="s">
        <v>119</v>
      </c>
      <c r="G74" s="71" t="s">
        <v>121</v>
      </c>
      <c r="H74" s="50"/>
      <c r="I74" s="52">
        <v>1500000</v>
      </c>
      <c r="J74" s="52">
        <v>876229.59</v>
      </c>
      <c r="K74" s="53">
        <f t="shared" si="2"/>
        <v>623770.41</v>
      </c>
      <c r="L74" s="73"/>
      <c r="M74" s="55" t="str">
        <f t="shared" si="3"/>
        <v>44001049320001000247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 x14ac:dyDescent="0.2">
      <c r="B75" s="47" t="s">
        <v>264</v>
      </c>
      <c r="C75" s="48" t="s">
        <v>103</v>
      </c>
      <c r="D75" s="49" t="s">
        <v>2</v>
      </c>
      <c r="E75" s="71" t="s">
        <v>123</v>
      </c>
      <c r="F75" s="71" t="s">
        <v>124</v>
      </c>
      <c r="G75" s="71" t="s">
        <v>125</v>
      </c>
      <c r="H75" s="50"/>
      <c r="I75" s="52">
        <v>119000</v>
      </c>
      <c r="J75" s="52">
        <v>59500</v>
      </c>
      <c r="K75" s="53">
        <f t="shared" si="2"/>
        <v>59500</v>
      </c>
      <c r="L75" s="73"/>
      <c r="M75" s="55" t="str">
        <f t="shared" si="3"/>
        <v>44001068810063230540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 x14ac:dyDescent="0.2">
      <c r="B76" s="47" t="s">
        <v>265</v>
      </c>
      <c r="C76" s="48" t="s">
        <v>103</v>
      </c>
      <c r="D76" s="49" t="s">
        <v>2</v>
      </c>
      <c r="E76" s="71" t="s">
        <v>127</v>
      </c>
      <c r="F76" s="71" t="s">
        <v>128</v>
      </c>
      <c r="G76" s="71" t="s">
        <v>129</v>
      </c>
      <c r="H76" s="50"/>
      <c r="I76" s="52">
        <v>10000</v>
      </c>
      <c r="J76" s="52">
        <v>0</v>
      </c>
      <c r="K76" s="53">
        <f t="shared" si="2"/>
        <v>10000</v>
      </c>
      <c r="L76" s="73"/>
      <c r="M76" s="55" t="str">
        <f t="shared" si="3"/>
        <v>44001119590021020870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262</v>
      </c>
      <c r="C77" s="48" t="s">
        <v>103</v>
      </c>
      <c r="D77" s="49" t="s">
        <v>2</v>
      </c>
      <c r="E77" s="71" t="s">
        <v>130</v>
      </c>
      <c r="F77" s="71" t="s">
        <v>131</v>
      </c>
      <c r="G77" s="71" t="s">
        <v>115</v>
      </c>
      <c r="H77" s="50"/>
      <c r="I77" s="52">
        <v>96000</v>
      </c>
      <c r="J77" s="52">
        <v>65244</v>
      </c>
      <c r="K77" s="53">
        <f t="shared" si="2"/>
        <v>30756</v>
      </c>
      <c r="L77" s="73"/>
      <c r="M77" s="55" t="str">
        <f t="shared" si="3"/>
        <v>44001130100199990244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262</v>
      </c>
      <c r="C78" s="48" t="s">
        <v>103</v>
      </c>
      <c r="D78" s="49" t="s">
        <v>2</v>
      </c>
      <c r="E78" s="71" t="s">
        <v>130</v>
      </c>
      <c r="F78" s="71" t="s">
        <v>132</v>
      </c>
      <c r="G78" s="71" t="s">
        <v>115</v>
      </c>
      <c r="H78" s="50"/>
      <c r="I78" s="52">
        <v>33000</v>
      </c>
      <c r="J78" s="52">
        <v>20140</v>
      </c>
      <c r="K78" s="53">
        <f t="shared" si="2"/>
        <v>12860</v>
      </c>
      <c r="L78" s="73"/>
      <c r="M78" s="55" t="str">
        <f t="shared" si="3"/>
        <v>44001130100299990244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262</v>
      </c>
      <c r="C79" s="48" t="s">
        <v>103</v>
      </c>
      <c r="D79" s="49" t="s">
        <v>2</v>
      </c>
      <c r="E79" s="71" t="s">
        <v>130</v>
      </c>
      <c r="F79" s="71" t="s">
        <v>133</v>
      </c>
      <c r="G79" s="71" t="s">
        <v>115</v>
      </c>
      <c r="H79" s="50"/>
      <c r="I79" s="52">
        <v>40000</v>
      </c>
      <c r="J79" s="52">
        <v>3514</v>
      </c>
      <c r="K79" s="53">
        <f t="shared" si="2"/>
        <v>36486</v>
      </c>
      <c r="L79" s="73"/>
      <c r="M79" s="55" t="str">
        <f t="shared" si="3"/>
        <v>44001130200299990244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 x14ac:dyDescent="0.2">
      <c r="B80" s="47" t="s">
        <v>262</v>
      </c>
      <c r="C80" s="48" t="s">
        <v>103</v>
      </c>
      <c r="D80" s="49" t="s">
        <v>2</v>
      </c>
      <c r="E80" s="71" t="s">
        <v>130</v>
      </c>
      <c r="F80" s="71" t="s">
        <v>134</v>
      </c>
      <c r="G80" s="71" t="s">
        <v>115</v>
      </c>
      <c r="H80" s="50"/>
      <c r="I80" s="52">
        <v>10000</v>
      </c>
      <c r="J80" s="52">
        <v>10000</v>
      </c>
      <c r="K80" s="53">
        <f t="shared" si="2"/>
        <v>0</v>
      </c>
      <c r="L80" s="73"/>
      <c r="M80" s="55" t="str">
        <f t="shared" si="3"/>
        <v>44001130900399990244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 x14ac:dyDescent="0.2">
      <c r="B81" s="47" t="s">
        <v>266</v>
      </c>
      <c r="C81" s="48" t="s">
        <v>103</v>
      </c>
      <c r="D81" s="49" t="s">
        <v>2</v>
      </c>
      <c r="E81" s="71" t="s">
        <v>130</v>
      </c>
      <c r="F81" s="71" t="s">
        <v>136</v>
      </c>
      <c r="G81" s="71" t="s">
        <v>137</v>
      </c>
      <c r="H81" s="50"/>
      <c r="I81" s="52">
        <v>226968</v>
      </c>
      <c r="J81" s="52">
        <v>0</v>
      </c>
      <c r="K81" s="53">
        <f t="shared" si="2"/>
        <v>226968</v>
      </c>
      <c r="L81" s="73"/>
      <c r="M81" s="55" t="str">
        <f t="shared" si="3"/>
        <v>44001138620082010360</v>
      </c>
      <c r="N81" s="55"/>
      <c r="O81" s="55"/>
      <c r="P81" s="55"/>
      <c r="Q81" s="55"/>
      <c r="R81" s="55"/>
      <c r="S81" s="55"/>
      <c r="T81" s="55"/>
      <c r="U81" s="55"/>
    </row>
    <row r="82" spans="2:21" ht="31.7" customHeight="1" x14ac:dyDescent="0.2">
      <c r="B82" s="47" t="s">
        <v>267</v>
      </c>
      <c r="C82" s="48" t="s">
        <v>103</v>
      </c>
      <c r="D82" s="49" t="s">
        <v>2</v>
      </c>
      <c r="E82" s="71" t="s">
        <v>130</v>
      </c>
      <c r="F82" s="71" t="s">
        <v>136</v>
      </c>
      <c r="G82" s="71" t="s">
        <v>139</v>
      </c>
      <c r="H82" s="50"/>
      <c r="I82" s="52">
        <v>5000</v>
      </c>
      <c r="J82" s="52">
        <v>2531</v>
      </c>
      <c r="K82" s="53">
        <f t="shared" si="2"/>
        <v>2469</v>
      </c>
      <c r="L82" s="73"/>
      <c r="M82" s="55" t="str">
        <f t="shared" si="3"/>
        <v>44001138620082010831</v>
      </c>
      <c r="N82" s="55"/>
      <c r="O82" s="55"/>
      <c r="P82" s="55"/>
      <c r="Q82" s="55"/>
      <c r="R82" s="55"/>
      <c r="S82" s="55"/>
      <c r="T82" s="55"/>
      <c r="U82" s="55"/>
    </row>
    <row r="83" spans="2:21" ht="21.4" customHeight="1" x14ac:dyDescent="0.2">
      <c r="B83" s="47" t="s">
        <v>268</v>
      </c>
      <c r="C83" s="48" t="s">
        <v>103</v>
      </c>
      <c r="D83" s="49" t="s">
        <v>2</v>
      </c>
      <c r="E83" s="71" t="s">
        <v>130</v>
      </c>
      <c r="F83" s="71" t="s">
        <v>136</v>
      </c>
      <c r="G83" s="71" t="s">
        <v>141</v>
      </c>
      <c r="H83" s="50"/>
      <c r="I83" s="52">
        <v>25000</v>
      </c>
      <c r="J83" s="52">
        <v>1045</v>
      </c>
      <c r="K83" s="53">
        <f t="shared" si="2"/>
        <v>23955</v>
      </c>
      <c r="L83" s="73"/>
      <c r="M83" s="55" t="str">
        <f t="shared" si="3"/>
        <v>44001138620082010851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 x14ac:dyDescent="0.2">
      <c r="B84" s="47" t="s">
        <v>269</v>
      </c>
      <c r="C84" s="48" t="s">
        <v>103</v>
      </c>
      <c r="D84" s="49" t="s">
        <v>2</v>
      </c>
      <c r="E84" s="71" t="s">
        <v>130</v>
      </c>
      <c r="F84" s="71" t="s">
        <v>136</v>
      </c>
      <c r="G84" s="71" t="s">
        <v>143</v>
      </c>
      <c r="H84" s="50"/>
      <c r="I84" s="52">
        <v>50000</v>
      </c>
      <c r="J84" s="52">
        <v>6240</v>
      </c>
      <c r="K84" s="53">
        <f t="shared" si="2"/>
        <v>43760</v>
      </c>
      <c r="L84" s="73"/>
      <c r="M84" s="55" t="str">
        <f t="shared" si="3"/>
        <v>44001138620082010852</v>
      </c>
      <c r="N84" s="55"/>
      <c r="O84" s="55"/>
      <c r="P84" s="55"/>
      <c r="Q84" s="55"/>
      <c r="R84" s="55"/>
      <c r="S84" s="55"/>
      <c r="T84" s="55"/>
      <c r="U84" s="55"/>
    </row>
    <row r="85" spans="2:21" ht="15" customHeight="1" x14ac:dyDescent="0.2">
      <c r="B85" s="47" t="s">
        <v>270</v>
      </c>
      <c r="C85" s="48" t="s">
        <v>103</v>
      </c>
      <c r="D85" s="49" t="s">
        <v>2</v>
      </c>
      <c r="E85" s="71" t="s">
        <v>130</v>
      </c>
      <c r="F85" s="71" t="s">
        <v>136</v>
      </c>
      <c r="G85" s="71" t="s">
        <v>145</v>
      </c>
      <c r="H85" s="50"/>
      <c r="I85" s="52">
        <v>49570</v>
      </c>
      <c r="J85" s="52">
        <v>12584.84</v>
      </c>
      <c r="K85" s="53">
        <f t="shared" si="2"/>
        <v>36985.160000000003</v>
      </c>
      <c r="L85" s="73"/>
      <c r="M85" s="55" t="str">
        <f t="shared" si="3"/>
        <v>44001138620082010853</v>
      </c>
      <c r="N85" s="55"/>
      <c r="O85" s="55"/>
      <c r="P85" s="55"/>
      <c r="Q85" s="55"/>
      <c r="R85" s="55"/>
      <c r="S85" s="55"/>
      <c r="T85" s="55"/>
      <c r="U85" s="55"/>
    </row>
    <row r="86" spans="2:21" ht="21.4" customHeight="1" x14ac:dyDescent="0.2">
      <c r="B86" s="47" t="s">
        <v>259</v>
      </c>
      <c r="C86" s="48" t="s">
        <v>103</v>
      </c>
      <c r="D86" s="49" t="s">
        <v>2</v>
      </c>
      <c r="E86" s="71" t="s">
        <v>146</v>
      </c>
      <c r="F86" s="71" t="s">
        <v>147</v>
      </c>
      <c r="G86" s="71" t="s">
        <v>107</v>
      </c>
      <c r="H86" s="50"/>
      <c r="I86" s="52">
        <v>240000</v>
      </c>
      <c r="J86" s="52">
        <v>95980.07</v>
      </c>
      <c r="K86" s="53">
        <f t="shared" si="2"/>
        <v>144019.93</v>
      </c>
      <c r="L86" s="73"/>
      <c r="M86" s="55" t="str">
        <f t="shared" si="3"/>
        <v>44002039820051180121</v>
      </c>
      <c r="N86" s="55"/>
      <c r="O86" s="55"/>
      <c r="P86" s="55"/>
      <c r="Q86" s="55"/>
      <c r="R86" s="55"/>
      <c r="S86" s="55"/>
      <c r="T86" s="55"/>
      <c r="U86" s="55"/>
    </row>
    <row r="87" spans="2:21" ht="31.7" customHeight="1" x14ac:dyDescent="0.2">
      <c r="B87" s="47" t="s">
        <v>261</v>
      </c>
      <c r="C87" s="48" t="s">
        <v>103</v>
      </c>
      <c r="D87" s="49" t="s">
        <v>2</v>
      </c>
      <c r="E87" s="71" t="s">
        <v>146</v>
      </c>
      <c r="F87" s="71" t="s">
        <v>147</v>
      </c>
      <c r="G87" s="71" t="s">
        <v>111</v>
      </c>
      <c r="H87" s="50"/>
      <c r="I87" s="52">
        <v>72480</v>
      </c>
      <c r="J87" s="52">
        <v>24160</v>
      </c>
      <c r="K87" s="53">
        <f t="shared" si="2"/>
        <v>48320</v>
      </c>
      <c r="L87" s="73"/>
      <c r="M87" s="55" t="str">
        <f t="shared" si="3"/>
        <v>44002039820051180129</v>
      </c>
      <c r="N87" s="55"/>
      <c r="O87" s="55"/>
      <c r="P87" s="55"/>
      <c r="Q87" s="55"/>
      <c r="R87" s="55"/>
      <c r="S87" s="55"/>
      <c r="T87" s="55"/>
      <c r="U87" s="55"/>
    </row>
    <row r="88" spans="2:21" ht="15" customHeight="1" x14ac:dyDescent="0.2">
      <c r="B88" s="47" t="s">
        <v>262</v>
      </c>
      <c r="C88" s="48" t="s">
        <v>103</v>
      </c>
      <c r="D88" s="49" t="s">
        <v>2</v>
      </c>
      <c r="E88" s="71" t="s">
        <v>146</v>
      </c>
      <c r="F88" s="71" t="s">
        <v>147</v>
      </c>
      <c r="G88" s="71" t="s">
        <v>115</v>
      </c>
      <c r="H88" s="50"/>
      <c r="I88" s="52">
        <v>32570</v>
      </c>
      <c r="J88" s="52">
        <v>0</v>
      </c>
      <c r="K88" s="53">
        <f t="shared" si="2"/>
        <v>32570</v>
      </c>
      <c r="L88" s="73"/>
      <c r="M88" s="55" t="str">
        <f t="shared" si="3"/>
        <v>44002039820051180244</v>
      </c>
      <c r="N88" s="55"/>
      <c r="O88" s="55"/>
      <c r="P88" s="55"/>
      <c r="Q88" s="55"/>
      <c r="R88" s="55"/>
      <c r="S88" s="55"/>
      <c r="T88" s="55"/>
      <c r="U88" s="55"/>
    </row>
    <row r="89" spans="2:21" ht="15" customHeight="1" x14ac:dyDescent="0.2">
      <c r="B89" s="47" t="s">
        <v>262</v>
      </c>
      <c r="C89" s="48" t="s">
        <v>103</v>
      </c>
      <c r="D89" s="49" t="s">
        <v>2</v>
      </c>
      <c r="E89" s="71" t="s">
        <v>148</v>
      </c>
      <c r="F89" s="71" t="s">
        <v>149</v>
      </c>
      <c r="G89" s="71" t="s">
        <v>115</v>
      </c>
      <c r="H89" s="50"/>
      <c r="I89" s="52">
        <v>560200</v>
      </c>
      <c r="J89" s="52">
        <v>113364.62</v>
      </c>
      <c r="K89" s="53">
        <f t="shared" si="2"/>
        <v>446835.38</v>
      </c>
      <c r="L89" s="73"/>
      <c r="M89" s="55" t="str">
        <f t="shared" si="3"/>
        <v>44003100400199990244</v>
      </c>
      <c r="N89" s="55"/>
      <c r="O89" s="55"/>
      <c r="P89" s="55"/>
      <c r="Q89" s="55"/>
      <c r="R89" s="55"/>
      <c r="S89" s="55"/>
      <c r="T89" s="55"/>
      <c r="U89" s="55"/>
    </row>
    <row r="90" spans="2:21" ht="15" customHeight="1" x14ac:dyDescent="0.2">
      <c r="B90" s="47" t="s">
        <v>262</v>
      </c>
      <c r="C90" s="48" t="s">
        <v>103</v>
      </c>
      <c r="D90" s="49" t="s">
        <v>2</v>
      </c>
      <c r="E90" s="71" t="s">
        <v>148</v>
      </c>
      <c r="F90" s="71" t="s">
        <v>150</v>
      </c>
      <c r="G90" s="71" t="s">
        <v>115</v>
      </c>
      <c r="H90" s="50"/>
      <c r="I90" s="52">
        <v>40000</v>
      </c>
      <c r="J90" s="52">
        <v>38250</v>
      </c>
      <c r="K90" s="53">
        <f t="shared" si="2"/>
        <v>1750</v>
      </c>
      <c r="L90" s="73"/>
      <c r="M90" s="55" t="str">
        <f t="shared" si="3"/>
        <v>44003100400299990244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 x14ac:dyDescent="0.2">
      <c r="B91" s="47" t="s">
        <v>262</v>
      </c>
      <c r="C91" s="48" t="s">
        <v>103</v>
      </c>
      <c r="D91" s="49" t="s">
        <v>2</v>
      </c>
      <c r="E91" s="71" t="s">
        <v>151</v>
      </c>
      <c r="F91" s="71" t="s">
        <v>152</v>
      </c>
      <c r="G91" s="71" t="s">
        <v>115</v>
      </c>
      <c r="H91" s="50"/>
      <c r="I91" s="52">
        <v>29200</v>
      </c>
      <c r="J91" s="52">
        <v>0</v>
      </c>
      <c r="K91" s="53">
        <f t="shared" si="2"/>
        <v>29200</v>
      </c>
      <c r="L91" s="73"/>
      <c r="M91" s="55" t="str">
        <f t="shared" si="3"/>
        <v>440040510005L5993244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 x14ac:dyDescent="0.2">
      <c r="B92" s="47" t="s">
        <v>262</v>
      </c>
      <c r="C92" s="48" t="s">
        <v>103</v>
      </c>
      <c r="D92" s="49" t="s">
        <v>2</v>
      </c>
      <c r="E92" s="71" t="s">
        <v>153</v>
      </c>
      <c r="F92" s="71" t="s">
        <v>154</v>
      </c>
      <c r="G92" s="71" t="s">
        <v>115</v>
      </c>
      <c r="H92" s="50"/>
      <c r="I92" s="52">
        <v>816000</v>
      </c>
      <c r="J92" s="52">
        <v>0</v>
      </c>
      <c r="K92" s="53">
        <f t="shared" si="2"/>
        <v>816000</v>
      </c>
      <c r="L92" s="73"/>
      <c r="M92" s="55" t="str">
        <f t="shared" si="3"/>
        <v>44004090300171520244</v>
      </c>
      <c r="N92" s="55"/>
      <c r="O92" s="55"/>
      <c r="P92" s="55"/>
      <c r="Q92" s="55"/>
      <c r="R92" s="55"/>
      <c r="S92" s="55"/>
      <c r="T92" s="55"/>
      <c r="U92" s="55"/>
    </row>
    <row r="93" spans="2:21" ht="15" customHeight="1" x14ac:dyDescent="0.2">
      <c r="B93" s="47" t="s">
        <v>262</v>
      </c>
      <c r="C93" s="48" t="s">
        <v>103</v>
      </c>
      <c r="D93" s="49" t="s">
        <v>2</v>
      </c>
      <c r="E93" s="71" t="s">
        <v>153</v>
      </c>
      <c r="F93" s="71" t="s">
        <v>155</v>
      </c>
      <c r="G93" s="71" t="s">
        <v>115</v>
      </c>
      <c r="H93" s="50"/>
      <c r="I93" s="52">
        <v>3174000</v>
      </c>
      <c r="J93" s="52">
        <v>1541684.08</v>
      </c>
      <c r="K93" s="53">
        <f t="shared" si="2"/>
        <v>1632315.92</v>
      </c>
      <c r="L93" s="73"/>
      <c r="M93" s="55" t="str">
        <f t="shared" si="3"/>
        <v>44004090300199990244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262</v>
      </c>
      <c r="C94" s="48" t="s">
        <v>103</v>
      </c>
      <c r="D94" s="49" t="s">
        <v>2</v>
      </c>
      <c r="E94" s="71" t="s">
        <v>153</v>
      </c>
      <c r="F94" s="71" t="s">
        <v>156</v>
      </c>
      <c r="G94" s="71" t="s">
        <v>115</v>
      </c>
      <c r="H94" s="50"/>
      <c r="I94" s="52">
        <v>42900</v>
      </c>
      <c r="J94" s="52">
        <v>0</v>
      </c>
      <c r="K94" s="53">
        <f t="shared" ref="K94:K123" si="4">IF(IF(I94="",0,I94)=0,0,(IF(I94&gt;0,IF(J94&gt;I94,0,I94-J94),IF(J94&gt;I94,I94-J94,0))))</f>
        <v>42900</v>
      </c>
      <c r="L94" s="73"/>
      <c r="M94" s="55" t="str">
        <f t="shared" ref="M94:M123" si="5">IF(D94="","000",D94)&amp;IF(E94="","0000",E94)&amp;IF(F94="","0000000000",F94)&amp;IF(G94="","000",G94)&amp;H94</f>
        <v>440040903001S1520244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262</v>
      </c>
      <c r="C95" s="48" t="s">
        <v>103</v>
      </c>
      <c r="D95" s="49" t="s">
        <v>2</v>
      </c>
      <c r="E95" s="71" t="s">
        <v>157</v>
      </c>
      <c r="F95" s="71" t="s">
        <v>158</v>
      </c>
      <c r="G95" s="71" t="s">
        <v>115</v>
      </c>
      <c r="H95" s="50"/>
      <c r="I95" s="52">
        <v>128914.7</v>
      </c>
      <c r="J95" s="52">
        <v>59801.87</v>
      </c>
      <c r="K95" s="53">
        <f t="shared" si="4"/>
        <v>69112.829999999987</v>
      </c>
      <c r="L95" s="73"/>
      <c r="M95" s="55" t="str">
        <f t="shared" si="5"/>
        <v>44005018110099970244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262</v>
      </c>
      <c r="C96" s="48" t="s">
        <v>103</v>
      </c>
      <c r="D96" s="49" t="s">
        <v>2</v>
      </c>
      <c r="E96" s="71" t="s">
        <v>157</v>
      </c>
      <c r="F96" s="71" t="s">
        <v>159</v>
      </c>
      <c r="G96" s="71" t="s">
        <v>115</v>
      </c>
      <c r="H96" s="50"/>
      <c r="I96" s="52">
        <v>202000</v>
      </c>
      <c r="J96" s="52">
        <v>123650</v>
      </c>
      <c r="K96" s="53">
        <f t="shared" si="4"/>
        <v>78350</v>
      </c>
      <c r="L96" s="73"/>
      <c r="M96" s="55" t="str">
        <f t="shared" si="5"/>
        <v>44005018110099990244</v>
      </c>
      <c r="N96" s="55"/>
      <c r="O96" s="55"/>
      <c r="P96" s="55"/>
      <c r="Q96" s="55"/>
      <c r="R96" s="55"/>
      <c r="S96" s="55"/>
      <c r="T96" s="55"/>
      <c r="U96" s="55"/>
    </row>
    <row r="97" spans="2:21" ht="15" customHeight="1" x14ac:dyDescent="0.2">
      <c r="B97" s="47" t="s">
        <v>262</v>
      </c>
      <c r="C97" s="48" t="s">
        <v>103</v>
      </c>
      <c r="D97" s="49" t="s">
        <v>2</v>
      </c>
      <c r="E97" s="71" t="s">
        <v>160</v>
      </c>
      <c r="F97" s="71" t="s">
        <v>161</v>
      </c>
      <c r="G97" s="71" t="s">
        <v>115</v>
      </c>
      <c r="H97" s="50"/>
      <c r="I97" s="52">
        <v>1134754.04</v>
      </c>
      <c r="J97" s="52">
        <v>247744</v>
      </c>
      <c r="K97" s="53">
        <f t="shared" si="4"/>
        <v>887010.04</v>
      </c>
      <c r="L97" s="73"/>
      <c r="M97" s="55" t="str">
        <f t="shared" si="5"/>
        <v>44005021000521310244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262</v>
      </c>
      <c r="C98" s="48" t="s">
        <v>103</v>
      </c>
      <c r="D98" s="49" t="s">
        <v>2</v>
      </c>
      <c r="E98" s="71" t="s">
        <v>160</v>
      </c>
      <c r="F98" s="71" t="s">
        <v>162</v>
      </c>
      <c r="G98" s="71" t="s">
        <v>115</v>
      </c>
      <c r="H98" s="50"/>
      <c r="I98" s="52">
        <v>8685844.7899999991</v>
      </c>
      <c r="J98" s="52">
        <v>0</v>
      </c>
      <c r="K98" s="53">
        <f t="shared" si="4"/>
        <v>8685844.7899999991</v>
      </c>
      <c r="L98" s="73"/>
      <c r="M98" s="55" t="str">
        <f t="shared" si="5"/>
        <v>44005021000572370244</v>
      </c>
      <c r="N98" s="55"/>
      <c r="O98" s="55"/>
      <c r="P98" s="55"/>
      <c r="Q98" s="55"/>
      <c r="R98" s="55"/>
      <c r="S98" s="55"/>
      <c r="T98" s="55"/>
      <c r="U98" s="55"/>
    </row>
    <row r="99" spans="2:21" ht="15" customHeight="1" x14ac:dyDescent="0.2">
      <c r="B99" s="47" t="s">
        <v>262</v>
      </c>
      <c r="C99" s="48" t="s">
        <v>103</v>
      </c>
      <c r="D99" s="49" t="s">
        <v>2</v>
      </c>
      <c r="E99" s="71" t="s">
        <v>160</v>
      </c>
      <c r="F99" s="71" t="s">
        <v>163</v>
      </c>
      <c r="G99" s="71" t="s">
        <v>115</v>
      </c>
      <c r="H99" s="50"/>
      <c r="I99" s="52">
        <v>755290.86</v>
      </c>
      <c r="J99" s="52">
        <v>0</v>
      </c>
      <c r="K99" s="53">
        <f t="shared" si="4"/>
        <v>755290.86</v>
      </c>
      <c r="L99" s="73"/>
      <c r="M99" s="55" t="str">
        <f t="shared" si="5"/>
        <v>440050210005S2370244</v>
      </c>
      <c r="N99" s="55"/>
      <c r="O99" s="55"/>
      <c r="P99" s="55"/>
      <c r="Q99" s="55"/>
      <c r="R99" s="55"/>
      <c r="S99" s="55"/>
      <c r="T99" s="55"/>
      <c r="U99" s="55"/>
    </row>
    <row r="100" spans="2:21" ht="41.65" customHeight="1" x14ac:dyDescent="0.2">
      <c r="B100" s="47" t="s">
        <v>271</v>
      </c>
      <c r="C100" s="48" t="s">
        <v>103</v>
      </c>
      <c r="D100" s="49" t="s">
        <v>2</v>
      </c>
      <c r="E100" s="71" t="s">
        <v>160</v>
      </c>
      <c r="F100" s="71" t="s">
        <v>165</v>
      </c>
      <c r="G100" s="71" t="s">
        <v>166</v>
      </c>
      <c r="H100" s="50"/>
      <c r="I100" s="52">
        <v>784700</v>
      </c>
      <c r="J100" s="52">
        <v>196175</v>
      </c>
      <c r="K100" s="53">
        <f t="shared" si="4"/>
        <v>588525</v>
      </c>
      <c r="L100" s="73"/>
      <c r="M100" s="55" t="str">
        <f t="shared" si="5"/>
        <v>44005028720081040811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262</v>
      </c>
      <c r="C101" s="48" t="s">
        <v>103</v>
      </c>
      <c r="D101" s="49" t="s">
        <v>2</v>
      </c>
      <c r="E101" s="71" t="s">
        <v>160</v>
      </c>
      <c r="F101" s="71" t="s">
        <v>167</v>
      </c>
      <c r="G101" s="71" t="s">
        <v>115</v>
      </c>
      <c r="H101" s="50"/>
      <c r="I101" s="52">
        <v>150000</v>
      </c>
      <c r="J101" s="52">
        <v>124854.7</v>
      </c>
      <c r="K101" s="53">
        <f t="shared" si="4"/>
        <v>25145.300000000003</v>
      </c>
      <c r="L101" s="73"/>
      <c r="M101" s="55" t="str">
        <f t="shared" si="5"/>
        <v>44005028730099990244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15" customHeight="1" x14ac:dyDescent="0.2">
      <c r="B102" s="47" t="s">
        <v>262</v>
      </c>
      <c r="C102" s="48" t="s">
        <v>103</v>
      </c>
      <c r="D102" s="49" t="s">
        <v>2</v>
      </c>
      <c r="E102" s="71" t="s">
        <v>168</v>
      </c>
      <c r="F102" s="71" t="s">
        <v>169</v>
      </c>
      <c r="G102" s="71" t="s">
        <v>115</v>
      </c>
      <c r="H102" s="50"/>
      <c r="I102" s="52">
        <v>30000</v>
      </c>
      <c r="J102" s="52">
        <v>0</v>
      </c>
      <c r="K102" s="53">
        <f t="shared" si="4"/>
        <v>30000</v>
      </c>
      <c r="L102" s="73"/>
      <c r="M102" s="55" t="str">
        <f t="shared" si="5"/>
        <v>44005030500299990244</v>
      </c>
      <c r="N102" s="55"/>
      <c r="O102" s="55"/>
      <c r="P102" s="55"/>
      <c r="Q102" s="55"/>
      <c r="R102" s="55"/>
      <c r="S102" s="55"/>
      <c r="T102" s="55"/>
      <c r="U102" s="55"/>
    </row>
    <row r="103" spans="2:21" ht="15" customHeight="1" x14ac:dyDescent="0.2">
      <c r="B103" s="47" t="s">
        <v>262</v>
      </c>
      <c r="C103" s="48" t="s">
        <v>103</v>
      </c>
      <c r="D103" s="49" t="s">
        <v>2</v>
      </c>
      <c r="E103" s="71" t="s">
        <v>168</v>
      </c>
      <c r="F103" s="71" t="s">
        <v>170</v>
      </c>
      <c r="G103" s="71" t="s">
        <v>115</v>
      </c>
      <c r="H103" s="50"/>
      <c r="I103" s="52">
        <v>120000</v>
      </c>
      <c r="J103" s="52">
        <v>57497.23</v>
      </c>
      <c r="K103" s="53">
        <f t="shared" si="4"/>
        <v>62502.77</v>
      </c>
      <c r="L103" s="73"/>
      <c r="M103" s="55" t="str">
        <f t="shared" si="5"/>
        <v>44005031000299990244</v>
      </c>
      <c r="N103" s="55"/>
      <c r="O103" s="55"/>
      <c r="P103" s="55"/>
      <c r="Q103" s="55"/>
      <c r="R103" s="55"/>
      <c r="S103" s="55"/>
      <c r="T103" s="55"/>
      <c r="U103" s="55"/>
    </row>
    <row r="104" spans="2:21" ht="15" customHeight="1" x14ac:dyDescent="0.2">
      <c r="B104" s="47" t="s">
        <v>262</v>
      </c>
      <c r="C104" s="48" t="s">
        <v>103</v>
      </c>
      <c r="D104" s="49" t="s">
        <v>2</v>
      </c>
      <c r="E104" s="71" t="s">
        <v>168</v>
      </c>
      <c r="F104" s="71" t="s">
        <v>171</v>
      </c>
      <c r="G104" s="71" t="s">
        <v>115</v>
      </c>
      <c r="H104" s="50"/>
      <c r="I104" s="52">
        <v>34500</v>
      </c>
      <c r="J104" s="52">
        <v>0</v>
      </c>
      <c r="K104" s="53">
        <f t="shared" si="4"/>
        <v>34500</v>
      </c>
      <c r="L104" s="73"/>
      <c r="M104" s="55" t="str">
        <f t="shared" si="5"/>
        <v>44005031000525430244</v>
      </c>
      <c r="N104" s="55"/>
      <c r="O104" s="55"/>
      <c r="P104" s="55"/>
      <c r="Q104" s="55"/>
      <c r="R104" s="55"/>
      <c r="S104" s="55"/>
      <c r="T104" s="55"/>
      <c r="U104" s="55"/>
    </row>
    <row r="105" spans="2:21" ht="15" customHeight="1" x14ac:dyDescent="0.2">
      <c r="B105" s="47" t="s">
        <v>262</v>
      </c>
      <c r="C105" s="48" t="s">
        <v>103</v>
      </c>
      <c r="D105" s="49" t="s">
        <v>2</v>
      </c>
      <c r="E105" s="71" t="s">
        <v>168</v>
      </c>
      <c r="F105" s="71" t="s">
        <v>172</v>
      </c>
      <c r="G105" s="71" t="s">
        <v>115</v>
      </c>
      <c r="H105" s="50"/>
      <c r="I105" s="52">
        <v>500000</v>
      </c>
      <c r="J105" s="52">
        <v>0</v>
      </c>
      <c r="K105" s="53">
        <f t="shared" si="4"/>
        <v>500000</v>
      </c>
      <c r="L105" s="73"/>
      <c r="M105" s="55" t="str">
        <f t="shared" si="5"/>
        <v>44005031000575260244</v>
      </c>
      <c r="N105" s="55"/>
      <c r="O105" s="55"/>
      <c r="P105" s="55"/>
      <c r="Q105" s="55"/>
      <c r="R105" s="55"/>
      <c r="S105" s="55"/>
      <c r="T105" s="55"/>
      <c r="U105" s="55"/>
    </row>
    <row r="106" spans="2:21" ht="15" customHeight="1" x14ac:dyDescent="0.2">
      <c r="B106" s="47" t="s">
        <v>262</v>
      </c>
      <c r="C106" s="48" t="s">
        <v>103</v>
      </c>
      <c r="D106" s="49" t="s">
        <v>2</v>
      </c>
      <c r="E106" s="71" t="s">
        <v>168</v>
      </c>
      <c r="F106" s="71" t="s">
        <v>173</v>
      </c>
      <c r="G106" s="71" t="s">
        <v>115</v>
      </c>
      <c r="H106" s="50"/>
      <c r="I106" s="52">
        <v>1000000</v>
      </c>
      <c r="J106" s="52">
        <v>0</v>
      </c>
      <c r="K106" s="53">
        <f t="shared" si="4"/>
        <v>1000000</v>
      </c>
      <c r="L106" s="73"/>
      <c r="M106" s="55" t="str">
        <f t="shared" si="5"/>
        <v>44005031000576100244</v>
      </c>
      <c r="N106" s="55"/>
      <c r="O106" s="55"/>
      <c r="P106" s="55"/>
      <c r="Q106" s="55"/>
      <c r="R106" s="55"/>
      <c r="S106" s="55"/>
      <c r="T106" s="55"/>
      <c r="U106" s="55"/>
    </row>
    <row r="107" spans="2:21" ht="15" customHeight="1" x14ac:dyDescent="0.2">
      <c r="B107" s="47" t="s">
        <v>262</v>
      </c>
      <c r="C107" s="48" t="s">
        <v>103</v>
      </c>
      <c r="D107" s="49" t="s">
        <v>2</v>
      </c>
      <c r="E107" s="71" t="s">
        <v>168</v>
      </c>
      <c r="F107" s="71" t="s">
        <v>174</v>
      </c>
      <c r="G107" s="71" t="s">
        <v>115</v>
      </c>
      <c r="H107" s="50"/>
      <c r="I107" s="52">
        <v>150000</v>
      </c>
      <c r="J107" s="52">
        <v>86000</v>
      </c>
      <c r="K107" s="53">
        <f t="shared" si="4"/>
        <v>64000</v>
      </c>
      <c r="L107" s="73"/>
      <c r="M107" s="55" t="str">
        <f t="shared" si="5"/>
        <v>44005031000585260244</v>
      </c>
      <c r="N107" s="55"/>
      <c r="O107" s="55"/>
      <c r="P107" s="55"/>
      <c r="Q107" s="55"/>
      <c r="R107" s="55"/>
      <c r="S107" s="55"/>
      <c r="T107" s="55"/>
      <c r="U107" s="55"/>
    </row>
    <row r="108" spans="2:21" ht="15" customHeight="1" x14ac:dyDescent="0.2">
      <c r="B108" s="47" t="s">
        <v>262</v>
      </c>
      <c r="C108" s="48" t="s">
        <v>103</v>
      </c>
      <c r="D108" s="49" t="s">
        <v>2</v>
      </c>
      <c r="E108" s="71" t="s">
        <v>168</v>
      </c>
      <c r="F108" s="71" t="s">
        <v>175</v>
      </c>
      <c r="G108" s="71" t="s">
        <v>115</v>
      </c>
      <c r="H108" s="50"/>
      <c r="I108" s="52">
        <v>1543000</v>
      </c>
      <c r="J108" s="52">
        <v>1099648.18</v>
      </c>
      <c r="K108" s="53">
        <f t="shared" si="4"/>
        <v>443351.82000000007</v>
      </c>
      <c r="L108" s="73"/>
      <c r="M108" s="55" t="str">
        <f t="shared" si="5"/>
        <v>44005031000599990244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262</v>
      </c>
      <c r="C109" s="48" t="s">
        <v>103</v>
      </c>
      <c r="D109" s="49" t="s">
        <v>2</v>
      </c>
      <c r="E109" s="71" t="s">
        <v>168</v>
      </c>
      <c r="F109" s="71" t="s">
        <v>176</v>
      </c>
      <c r="G109" s="71" t="s">
        <v>115</v>
      </c>
      <c r="H109" s="50"/>
      <c r="I109" s="52">
        <v>250000</v>
      </c>
      <c r="J109" s="52">
        <v>250000</v>
      </c>
      <c r="K109" s="53">
        <f t="shared" si="4"/>
        <v>0</v>
      </c>
      <c r="L109" s="73"/>
      <c r="M109" s="55" t="str">
        <f t="shared" si="5"/>
        <v>440050310005S5260244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15" customHeight="1" x14ac:dyDescent="0.2">
      <c r="B110" s="47" t="s">
        <v>262</v>
      </c>
      <c r="C110" s="48" t="s">
        <v>103</v>
      </c>
      <c r="D110" s="49" t="s">
        <v>2</v>
      </c>
      <c r="E110" s="71" t="s">
        <v>168</v>
      </c>
      <c r="F110" s="71" t="s">
        <v>177</v>
      </c>
      <c r="G110" s="71" t="s">
        <v>115</v>
      </c>
      <c r="H110" s="50"/>
      <c r="I110" s="52">
        <v>1050000</v>
      </c>
      <c r="J110" s="52">
        <v>0</v>
      </c>
      <c r="K110" s="53">
        <f t="shared" si="4"/>
        <v>1050000</v>
      </c>
      <c r="L110" s="73"/>
      <c r="M110" s="55" t="str">
        <f t="shared" si="5"/>
        <v>440050310005S6100244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262</v>
      </c>
      <c r="C111" s="48" t="s">
        <v>103</v>
      </c>
      <c r="D111" s="49" t="s">
        <v>2</v>
      </c>
      <c r="E111" s="71" t="s">
        <v>168</v>
      </c>
      <c r="F111" s="71" t="s">
        <v>178</v>
      </c>
      <c r="G111" s="71" t="s">
        <v>115</v>
      </c>
      <c r="H111" s="50"/>
      <c r="I111" s="52">
        <v>130000</v>
      </c>
      <c r="J111" s="52">
        <v>65049.87</v>
      </c>
      <c r="K111" s="53">
        <f t="shared" si="4"/>
        <v>64950.13</v>
      </c>
      <c r="L111" s="73"/>
      <c r="M111" s="55" t="str">
        <f t="shared" si="5"/>
        <v>44005031000699990244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262</v>
      </c>
      <c r="C112" s="48" t="s">
        <v>103</v>
      </c>
      <c r="D112" s="49" t="s">
        <v>2</v>
      </c>
      <c r="E112" s="71" t="s">
        <v>168</v>
      </c>
      <c r="F112" s="71" t="s">
        <v>179</v>
      </c>
      <c r="G112" s="71" t="s">
        <v>115</v>
      </c>
      <c r="H112" s="50"/>
      <c r="I112" s="52">
        <v>50000</v>
      </c>
      <c r="J112" s="52">
        <v>0</v>
      </c>
      <c r="K112" s="53">
        <f t="shared" si="4"/>
        <v>50000</v>
      </c>
      <c r="L112" s="73"/>
      <c r="M112" s="55" t="str">
        <f t="shared" si="5"/>
        <v>44005031000799990244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262</v>
      </c>
      <c r="C113" s="48" t="s">
        <v>103</v>
      </c>
      <c r="D113" s="49" t="s">
        <v>2</v>
      </c>
      <c r="E113" s="71" t="s">
        <v>168</v>
      </c>
      <c r="F113" s="71" t="s">
        <v>180</v>
      </c>
      <c r="G113" s="71" t="s">
        <v>115</v>
      </c>
      <c r="H113" s="50"/>
      <c r="I113" s="52">
        <v>375000</v>
      </c>
      <c r="J113" s="52">
        <v>0</v>
      </c>
      <c r="K113" s="53">
        <f t="shared" si="4"/>
        <v>375000</v>
      </c>
      <c r="L113" s="73"/>
      <c r="M113" s="55" t="str">
        <f t="shared" si="5"/>
        <v>440050310008S2090244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262</v>
      </c>
      <c r="C114" s="48" t="s">
        <v>103</v>
      </c>
      <c r="D114" s="49" t="s">
        <v>2</v>
      </c>
      <c r="E114" s="71" t="s">
        <v>168</v>
      </c>
      <c r="F114" s="71" t="s">
        <v>181</v>
      </c>
      <c r="G114" s="71" t="s">
        <v>115</v>
      </c>
      <c r="H114" s="50"/>
      <c r="I114" s="52">
        <v>1077000</v>
      </c>
      <c r="J114" s="52">
        <v>767384.33</v>
      </c>
      <c r="K114" s="53">
        <f t="shared" si="4"/>
        <v>309615.67000000004</v>
      </c>
      <c r="L114" s="73"/>
      <c r="M114" s="55" t="str">
        <f t="shared" si="5"/>
        <v>440050310009L2990244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262</v>
      </c>
      <c r="C115" s="48" t="s">
        <v>103</v>
      </c>
      <c r="D115" s="49" t="s">
        <v>2</v>
      </c>
      <c r="E115" s="71" t="s">
        <v>168</v>
      </c>
      <c r="F115" s="71" t="s">
        <v>182</v>
      </c>
      <c r="G115" s="71" t="s">
        <v>115</v>
      </c>
      <c r="H115" s="50"/>
      <c r="I115" s="52">
        <v>2189346.1</v>
      </c>
      <c r="J115" s="52">
        <v>447063.63</v>
      </c>
      <c r="K115" s="53">
        <f t="shared" si="4"/>
        <v>1742282.4700000002</v>
      </c>
      <c r="L115" s="73"/>
      <c r="M115" s="55" t="str">
        <f t="shared" si="5"/>
        <v>44005038310099990244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263</v>
      </c>
      <c r="C116" s="48" t="s">
        <v>103</v>
      </c>
      <c r="D116" s="49" t="s">
        <v>2</v>
      </c>
      <c r="E116" s="71" t="s">
        <v>168</v>
      </c>
      <c r="F116" s="71" t="s">
        <v>182</v>
      </c>
      <c r="G116" s="71" t="s">
        <v>121</v>
      </c>
      <c r="H116" s="50"/>
      <c r="I116" s="52">
        <v>2546500</v>
      </c>
      <c r="J116" s="52">
        <v>657787.72</v>
      </c>
      <c r="K116" s="53">
        <f t="shared" si="4"/>
        <v>1888712.28</v>
      </c>
      <c r="L116" s="73"/>
      <c r="M116" s="55" t="str">
        <f t="shared" si="5"/>
        <v>44005038310099990247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262</v>
      </c>
      <c r="C117" s="48" t="s">
        <v>103</v>
      </c>
      <c r="D117" s="49" t="s">
        <v>2</v>
      </c>
      <c r="E117" s="71" t="s">
        <v>183</v>
      </c>
      <c r="F117" s="71" t="s">
        <v>184</v>
      </c>
      <c r="G117" s="71" t="s">
        <v>115</v>
      </c>
      <c r="H117" s="50"/>
      <c r="I117" s="52">
        <v>15000</v>
      </c>
      <c r="J117" s="52">
        <v>8784.2000000000007</v>
      </c>
      <c r="K117" s="53">
        <f t="shared" si="4"/>
        <v>6215.7999999999993</v>
      </c>
      <c r="L117" s="73"/>
      <c r="M117" s="55" t="str">
        <f t="shared" si="5"/>
        <v>44007071100199990244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15" customHeight="1" x14ac:dyDescent="0.2">
      <c r="B118" s="47" t="s">
        <v>262</v>
      </c>
      <c r="C118" s="48" t="s">
        <v>103</v>
      </c>
      <c r="D118" s="49" t="s">
        <v>2</v>
      </c>
      <c r="E118" s="71" t="s">
        <v>183</v>
      </c>
      <c r="F118" s="71" t="s">
        <v>185</v>
      </c>
      <c r="G118" s="71" t="s">
        <v>115</v>
      </c>
      <c r="H118" s="50"/>
      <c r="I118" s="52">
        <v>15000</v>
      </c>
      <c r="J118" s="52">
        <v>8720</v>
      </c>
      <c r="K118" s="53">
        <f t="shared" si="4"/>
        <v>6280</v>
      </c>
      <c r="L118" s="73"/>
      <c r="M118" s="55" t="str">
        <f t="shared" si="5"/>
        <v>44007071100299990244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262</v>
      </c>
      <c r="C119" s="48" t="s">
        <v>103</v>
      </c>
      <c r="D119" s="49" t="s">
        <v>2</v>
      </c>
      <c r="E119" s="71" t="s">
        <v>183</v>
      </c>
      <c r="F119" s="71" t="s">
        <v>186</v>
      </c>
      <c r="G119" s="71" t="s">
        <v>115</v>
      </c>
      <c r="H119" s="50"/>
      <c r="I119" s="52">
        <v>3800</v>
      </c>
      <c r="J119" s="52"/>
      <c r="K119" s="53">
        <f t="shared" si="4"/>
        <v>3800</v>
      </c>
      <c r="L119" s="73"/>
      <c r="M119" s="55" t="str">
        <f t="shared" si="5"/>
        <v>44007078410099990244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262</v>
      </c>
      <c r="C120" s="48" t="s">
        <v>103</v>
      </c>
      <c r="D120" s="49" t="s">
        <v>2</v>
      </c>
      <c r="E120" s="71" t="s">
        <v>187</v>
      </c>
      <c r="F120" s="71" t="s">
        <v>188</v>
      </c>
      <c r="G120" s="71" t="s">
        <v>115</v>
      </c>
      <c r="H120" s="50"/>
      <c r="I120" s="52">
        <v>13560</v>
      </c>
      <c r="J120" s="52">
        <v>13560</v>
      </c>
      <c r="K120" s="53">
        <f t="shared" si="4"/>
        <v>0</v>
      </c>
      <c r="L120" s="73"/>
      <c r="M120" s="55" t="str">
        <f t="shared" si="5"/>
        <v>44007090700299990244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15" customHeight="1" x14ac:dyDescent="0.2">
      <c r="B121" s="47" t="s">
        <v>262</v>
      </c>
      <c r="C121" s="48" t="s">
        <v>103</v>
      </c>
      <c r="D121" s="49" t="s">
        <v>2</v>
      </c>
      <c r="E121" s="71" t="s">
        <v>189</v>
      </c>
      <c r="F121" s="71" t="s">
        <v>190</v>
      </c>
      <c r="G121" s="71" t="s">
        <v>115</v>
      </c>
      <c r="H121" s="50"/>
      <c r="I121" s="52">
        <v>53000</v>
      </c>
      <c r="J121" s="52">
        <v>45301.99</v>
      </c>
      <c r="K121" s="53">
        <f t="shared" si="4"/>
        <v>7698.010000000002</v>
      </c>
      <c r="L121" s="73"/>
      <c r="M121" s="55" t="str">
        <f t="shared" si="5"/>
        <v>44008018510099990244</v>
      </c>
      <c r="N121" s="55"/>
      <c r="O121" s="55"/>
      <c r="P121" s="55"/>
      <c r="Q121" s="55"/>
      <c r="R121" s="55"/>
      <c r="S121" s="55"/>
      <c r="T121" s="55"/>
      <c r="U121" s="55"/>
    </row>
    <row r="122" spans="2:21" ht="15" customHeight="1" x14ac:dyDescent="0.2">
      <c r="B122" s="47" t="s">
        <v>272</v>
      </c>
      <c r="C122" s="48" t="s">
        <v>103</v>
      </c>
      <c r="D122" s="49" t="s">
        <v>2</v>
      </c>
      <c r="E122" s="71" t="s">
        <v>192</v>
      </c>
      <c r="F122" s="71" t="s">
        <v>193</v>
      </c>
      <c r="G122" s="71" t="s">
        <v>194</v>
      </c>
      <c r="H122" s="50"/>
      <c r="I122" s="52">
        <v>444400</v>
      </c>
      <c r="J122" s="52">
        <v>120915</v>
      </c>
      <c r="K122" s="53">
        <f t="shared" si="4"/>
        <v>323485</v>
      </c>
      <c r="L122" s="73"/>
      <c r="M122" s="55" t="str">
        <f t="shared" si="5"/>
        <v>44010019610061010312</v>
      </c>
      <c r="N122" s="55"/>
      <c r="O122" s="55"/>
      <c r="P122" s="55"/>
      <c r="Q122" s="55"/>
      <c r="R122" s="55"/>
      <c r="S122" s="55"/>
      <c r="T122" s="55"/>
      <c r="U122" s="55"/>
    </row>
    <row r="123" spans="2:21" ht="15" customHeight="1" x14ac:dyDescent="0.2">
      <c r="B123" s="47" t="s">
        <v>262</v>
      </c>
      <c r="C123" s="48" t="s">
        <v>103</v>
      </c>
      <c r="D123" s="49" t="s">
        <v>2</v>
      </c>
      <c r="E123" s="71" t="s">
        <v>195</v>
      </c>
      <c r="F123" s="71" t="s">
        <v>196</v>
      </c>
      <c r="G123" s="71" t="s">
        <v>115</v>
      </c>
      <c r="H123" s="50"/>
      <c r="I123" s="52">
        <v>12600</v>
      </c>
      <c r="J123" s="52">
        <v>11856.89</v>
      </c>
      <c r="K123" s="53">
        <f t="shared" si="4"/>
        <v>743.11000000000058</v>
      </c>
      <c r="L123" s="73"/>
      <c r="M123" s="55" t="str">
        <f t="shared" si="5"/>
        <v>44011010800299990244</v>
      </c>
      <c r="N123" s="55"/>
      <c r="O123" s="55"/>
      <c r="P123" s="55"/>
      <c r="Q123" s="55"/>
      <c r="R123" s="55"/>
      <c r="S123" s="55"/>
      <c r="T123" s="55"/>
      <c r="U123" s="55"/>
    </row>
    <row r="124" spans="2:21" ht="0.75" customHeight="1" x14ac:dyDescent="0.2">
      <c r="B124" s="74"/>
      <c r="C124" s="75"/>
      <c r="D124" s="58"/>
      <c r="E124" s="60"/>
      <c r="F124" s="60"/>
      <c r="G124" s="60"/>
      <c r="H124" s="59"/>
      <c r="I124" s="61"/>
      <c r="J124" s="61"/>
      <c r="K124" s="62"/>
      <c r="L124" s="63"/>
    </row>
    <row r="125" spans="2:21" ht="13.5" customHeight="1" x14ac:dyDescent="0.2">
      <c r="B125" s="76"/>
      <c r="C125" s="77"/>
      <c r="D125" s="78"/>
      <c r="E125" s="78"/>
      <c r="F125" s="78"/>
      <c r="G125" s="78"/>
      <c r="H125" s="78"/>
      <c r="I125" s="79"/>
      <c r="J125" s="79"/>
      <c r="K125" s="79"/>
      <c r="L125" s="80"/>
    </row>
    <row r="126" spans="2:21" ht="28.5" customHeight="1" x14ac:dyDescent="0.2">
      <c r="B126" s="81" t="s">
        <v>197</v>
      </c>
      <c r="C126" s="82">
        <v>450</v>
      </c>
      <c r="D126" s="176" t="s">
        <v>36</v>
      </c>
      <c r="E126" s="177"/>
      <c r="F126" s="178"/>
      <c r="G126" s="178"/>
      <c r="H126" s="179"/>
      <c r="I126" s="84">
        <f>0-I134</f>
        <v>-1877000</v>
      </c>
      <c r="J126" s="84">
        <f>J16-J60</f>
        <v>1631894.6099999994</v>
      </c>
      <c r="K126" s="85" t="s">
        <v>36</v>
      </c>
      <c r="L126" s="41"/>
    </row>
    <row r="127" spans="2:21" ht="15" customHeight="1" x14ac:dyDescent="0.2">
      <c r="B127" s="86"/>
      <c r="C127" s="87"/>
      <c r="D127" s="66"/>
      <c r="E127" s="66"/>
      <c r="F127" s="66"/>
      <c r="G127" s="66"/>
      <c r="H127" s="66"/>
      <c r="I127" s="66"/>
      <c r="J127" s="66"/>
      <c r="K127" s="66"/>
    </row>
    <row r="128" spans="2:21" ht="15" customHeight="1" x14ac:dyDescent="0.25">
      <c r="B128" s="196" t="s">
        <v>273</v>
      </c>
      <c r="C128" s="196"/>
      <c r="D128" s="196"/>
      <c r="E128" s="196"/>
      <c r="F128" s="196"/>
      <c r="G128" s="196"/>
      <c r="H128" s="196"/>
      <c r="I128" s="196"/>
      <c r="J128" s="196"/>
      <c r="K128" s="196"/>
      <c r="L128" s="68"/>
    </row>
    <row r="129" spans="2:21" ht="15" customHeight="1" x14ac:dyDescent="0.2">
      <c r="B129" s="27"/>
      <c r="C129" s="88"/>
      <c r="D129" s="1"/>
      <c r="E129" s="1"/>
      <c r="F129" s="1"/>
      <c r="G129" s="1"/>
      <c r="H129" s="1"/>
      <c r="I129" s="28"/>
      <c r="J129" s="28"/>
      <c r="K129" s="69" t="s">
        <v>274</v>
      </c>
      <c r="L129" s="70"/>
    </row>
    <row r="130" spans="2:21" ht="17.100000000000001" customHeight="1" x14ac:dyDescent="0.2">
      <c r="B130" s="174" t="s">
        <v>26</v>
      </c>
      <c r="C130" s="134" t="s">
        <v>27</v>
      </c>
      <c r="D130" s="134" t="s">
        <v>200</v>
      </c>
      <c r="E130" s="134"/>
      <c r="F130" s="134"/>
      <c r="G130" s="134"/>
      <c r="H130" s="134"/>
      <c r="I130" s="134" t="s">
        <v>29</v>
      </c>
      <c r="J130" s="134" t="s">
        <v>30</v>
      </c>
      <c r="K130" s="135" t="s">
        <v>31</v>
      </c>
      <c r="L130" s="29"/>
    </row>
    <row r="131" spans="2:21" ht="17.100000000000001" customHeight="1" x14ac:dyDescent="0.2">
      <c r="B131" s="174"/>
      <c r="C131" s="134"/>
      <c r="D131" s="134"/>
      <c r="E131" s="175"/>
      <c r="F131" s="175"/>
      <c r="G131" s="175"/>
      <c r="H131" s="175"/>
      <c r="I131" s="134"/>
      <c r="J131" s="134"/>
      <c r="K131" s="135"/>
      <c r="L131" s="29"/>
    </row>
    <row r="132" spans="2:21" ht="17.100000000000001" customHeight="1" x14ac:dyDescent="0.2">
      <c r="B132" s="174"/>
      <c r="C132" s="134"/>
      <c r="D132" s="134"/>
      <c r="E132" s="175"/>
      <c r="F132" s="175"/>
      <c r="G132" s="175"/>
      <c r="H132" s="175"/>
      <c r="I132" s="134"/>
      <c r="J132" s="134"/>
      <c r="K132" s="135"/>
      <c r="L132" s="29"/>
    </row>
    <row r="133" spans="2:21" ht="13.5" customHeight="1" x14ac:dyDescent="0.2">
      <c r="B133" s="30">
        <v>1</v>
      </c>
      <c r="C133" s="31">
        <v>2</v>
      </c>
      <c r="D133" s="180">
        <v>3</v>
      </c>
      <c r="E133" s="180"/>
      <c r="F133" s="180"/>
      <c r="G133" s="180"/>
      <c r="H133" s="180"/>
      <c r="I133" s="33" t="s">
        <v>4</v>
      </c>
      <c r="J133" s="33" t="s">
        <v>32</v>
      </c>
      <c r="K133" s="34" t="s">
        <v>33</v>
      </c>
      <c r="L133" s="35"/>
    </row>
    <row r="134" spans="2:21" ht="12.75" customHeight="1" x14ac:dyDescent="0.2">
      <c r="B134" s="36" t="s">
        <v>201</v>
      </c>
      <c r="C134" s="37" t="s">
        <v>8</v>
      </c>
      <c r="D134" s="184" t="s">
        <v>36</v>
      </c>
      <c r="E134" s="185"/>
      <c r="F134" s="186"/>
      <c r="G134" s="186"/>
      <c r="H134" s="187"/>
      <c r="I134" s="89">
        <f>I136+I140+I144</f>
        <v>1877000</v>
      </c>
      <c r="J134" s="89">
        <f>J136+J140+J144</f>
        <v>-1631894.61</v>
      </c>
      <c r="K134" s="90">
        <f>K136+K140+K144</f>
        <v>3508894.6100000003</v>
      </c>
      <c r="L134" s="41"/>
    </row>
    <row r="135" spans="2:21" ht="12.75" customHeight="1" x14ac:dyDescent="0.2">
      <c r="B135" s="42" t="s">
        <v>275</v>
      </c>
      <c r="C135" s="91"/>
      <c r="D135" s="188"/>
      <c r="E135" s="189"/>
      <c r="F135" s="190"/>
      <c r="G135" s="190"/>
      <c r="H135" s="191"/>
      <c r="I135" s="93"/>
      <c r="J135" s="93"/>
      <c r="K135" s="94"/>
      <c r="L135" s="41"/>
    </row>
    <row r="136" spans="2:21" ht="12.75" customHeight="1" x14ac:dyDescent="0.2">
      <c r="B136" s="42" t="s">
        <v>202</v>
      </c>
      <c r="C136" s="95" t="s">
        <v>203</v>
      </c>
      <c r="D136" s="192" t="s">
        <v>36</v>
      </c>
      <c r="E136" s="193"/>
      <c r="F136" s="194"/>
      <c r="G136" s="194"/>
      <c r="H136" s="195"/>
      <c r="I136" s="97">
        <v>0</v>
      </c>
      <c r="J136" s="97">
        <v>0</v>
      </c>
      <c r="K136" s="98">
        <v>0</v>
      </c>
      <c r="L136" s="41"/>
    </row>
    <row r="137" spans="2:21" ht="12.75" customHeight="1" x14ac:dyDescent="0.2">
      <c r="B137" s="42" t="s">
        <v>276</v>
      </c>
      <c r="C137" s="43"/>
      <c r="D137" s="159"/>
      <c r="E137" s="160"/>
      <c r="F137" s="161"/>
      <c r="G137" s="161"/>
      <c r="H137" s="162"/>
      <c r="I137" s="100"/>
      <c r="J137" s="100"/>
      <c r="K137" s="101"/>
      <c r="L137" s="41"/>
    </row>
    <row r="138" spans="2:21" ht="15" customHeight="1" x14ac:dyDescent="0.2">
      <c r="B138" s="102"/>
      <c r="C138" s="103" t="s">
        <v>203</v>
      </c>
      <c r="D138" s="104"/>
      <c r="E138" s="148"/>
      <c r="F138" s="149"/>
      <c r="G138" s="207"/>
      <c r="H138" s="150"/>
      <c r="I138" s="106"/>
      <c r="J138" s="106"/>
      <c r="K138" s="107">
        <f>IF(IF(I138="",0,I138)=0,0,(IF(I138&gt;0,IF(J138&gt;I138,0,I138-J138),IF(J138&gt;I138,I138-J138,0))))</f>
        <v>0</v>
      </c>
      <c r="L138" s="108"/>
      <c r="M138" s="109" t="str">
        <f>IF(D138="","000",D138)&amp;IF(E138="","00000000000000000",E138)</f>
        <v>00000000000000000000</v>
      </c>
      <c r="N138" s="109"/>
      <c r="O138" s="109"/>
      <c r="P138" s="109"/>
      <c r="Q138" s="109"/>
      <c r="R138" s="109"/>
      <c r="S138" s="109"/>
      <c r="T138" s="109"/>
      <c r="U138" s="109"/>
    </row>
    <row r="139" spans="2:21" ht="6" hidden="1" customHeight="1" x14ac:dyDescent="0.2">
      <c r="B139" s="56"/>
      <c r="C139" s="110"/>
      <c r="D139" s="111"/>
      <c r="E139" s="151"/>
      <c r="F139" s="152"/>
      <c r="G139" s="153"/>
      <c r="H139" s="154"/>
      <c r="I139" s="112"/>
      <c r="J139" s="112"/>
      <c r="K139" s="113"/>
      <c r="L139" s="114"/>
    </row>
    <row r="140" spans="2:21" ht="12.75" customHeight="1" x14ac:dyDescent="0.2">
      <c r="B140" s="42" t="s">
        <v>205</v>
      </c>
      <c r="C140" s="43" t="s">
        <v>206</v>
      </c>
      <c r="D140" s="159" t="s">
        <v>36</v>
      </c>
      <c r="E140" s="160"/>
      <c r="F140" s="161"/>
      <c r="G140" s="161"/>
      <c r="H140" s="162"/>
      <c r="I140" s="115">
        <v>0</v>
      </c>
      <c r="J140" s="115">
        <v>0</v>
      </c>
      <c r="K140" s="116">
        <v>0</v>
      </c>
      <c r="L140" s="41"/>
    </row>
    <row r="141" spans="2:21" ht="12.75" customHeight="1" x14ac:dyDescent="0.2">
      <c r="B141" s="42" t="s">
        <v>276</v>
      </c>
      <c r="C141" s="43"/>
      <c r="D141" s="159"/>
      <c r="E141" s="160"/>
      <c r="F141" s="161"/>
      <c r="G141" s="161"/>
      <c r="H141" s="162"/>
      <c r="I141" s="100"/>
      <c r="J141" s="100"/>
      <c r="K141" s="101"/>
      <c r="L141" s="41"/>
    </row>
    <row r="142" spans="2:21" ht="15" customHeight="1" x14ac:dyDescent="0.2">
      <c r="B142" s="102"/>
      <c r="C142" s="103" t="s">
        <v>206</v>
      </c>
      <c r="D142" s="104"/>
      <c r="E142" s="148"/>
      <c r="F142" s="149"/>
      <c r="G142" s="207"/>
      <c r="H142" s="150"/>
      <c r="I142" s="106"/>
      <c r="J142" s="106"/>
      <c r="K142" s="107">
        <f>IF(IF(I142="",0,I142)=0,0,(IF(I142&gt;0,IF(J142&gt;I142,0,I142-J142),IF(J142&gt;I142,I142-J142,0))))</f>
        <v>0</v>
      </c>
      <c r="L142" s="108"/>
      <c r="M142" s="109" t="str">
        <f>IF(D142="","000",D142)&amp;IF(E142="","00000000000000000",E142)</f>
        <v>00000000000000000000</v>
      </c>
      <c r="N142" s="109"/>
      <c r="O142" s="109"/>
      <c r="P142" s="109"/>
      <c r="Q142" s="109"/>
      <c r="R142" s="109"/>
      <c r="S142" s="109"/>
      <c r="T142" s="109"/>
      <c r="U142" s="109"/>
    </row>
    <row r="143" spans="2:21" ht="6" hidden="1" customHeight="1" x14ac:dyDescent="0.2">
      <c r="B143" s="56"/>
      <c r="C143" s="48"/>
      <c r="D143" s="111"/>
      <c r="E143" s="151"/>
      <c r="F143" s="152"/>
      <c r="G143" s="153"/>
      <c r="H143" s="154"/>
      <c r="I143" s="112"/>
      <c r="J143" s="112"/>
      <c r="K143" s="113"/>
      <c r="L143" s="114"/>
    </row>
    <row r="144" spans="2:21" ht="12.75" customHeight="1" x14ac:dyDescent="0.2">
      <c r="B144" s="42" t="s">
        <v>207</v>
      </c>
      <c r="C144" s="43" t="s">
        <v>208</v>
      </c>
      <c r="D144" s="163" t="s">
        <v>209</v>
      </c>
      <c r="E144" s="164"/>
      <c r="F144" s="165"/>
      <c r="G144" s="165"/>
      <c r="H144" s="166"/>
      <c r="I144" s="115">
        <v>1877000</v>
      </c>
      <c r="J144" s="115">
        <v>-1631894.61</v>
      </c>
      <c r="K144" s="116">
        <f>IF(IF(I144="",0,I144)=0,0,(IF(I144&gt;0,IF(J144&gt;I144,0,I144-J144),IF(J144&gt;I144,I144-J144,0))))</f>
        <v>3508894.6100000003</v>
      </c>
      <c r="L144" s="41"/>
    </row>
    <row r="145" spans="2:13" ht="22.5" customHeight="1" x14ac:dyDescent="0.2">
      <c r="B145" s="42" t="s">
        <v>210</v>
      </c>
      <c r="C145" s="43" t="s">
        <v>208</v>
      </c>
      <c r="D145" s="163" t="s">
        <v>211</v>
      </c>
      <c r="E145" s="164"/>
      <c r="F145" s="165"/>
      <c r="G145" s="165"/>
      <c r="H145" s="166"/>
      <c r="I145" s="115">
        <v>1877000</v>
      </c>
      <c r="J145" s="115">
        <v>-1631894.61</v>
      </c>
      <c r="K145" s="116">
        <f>IF(IF(I145="",0,I145)=0,0,(IF(I145&gt;0,IF(J145&gt;I145,0,I145-J145),IF(J145&gt;I145,I145-J145,0))))</f>
        <v>3508894.6100000003</v>
      </c>
      <c r="L145" s="41"/>
    </row>
    <row r="146" spans="2:13" ht="35.25" customHeight="1" x14ac:dyDescent="0.2">
      <c r="B146" s="42" t="s">
        <v>212</v>
      </c>
      <c r="C146" s="43" t="s">
        <v>208</v>
      </c>
      <c r="D146" s="163" t="s">
        <v>213</v>
      </c>
      <c r="E146" s="164"/>
      <c r="F146" s="165"/>
      <c r="G146" s="165"/>
      <c r="H146" s="166"/>
      <c r="I146" s="115">
        <v>0</v>
      </c>
      <c r="J146" s="115">
        <v>0</v>
      </c>
      <c r="K146" s="116">
        <f>IF(IF(I146="",0,I146)=0,0,(IF(I146&gt;0,IF(J146&gt;I146,0,I146-J146),IF(J146&gt;I146,I146-J146,0))))</f>
        <v>0</v>
      </c>
      <c r="L146" s="41"/>
    </row>
    <row r="147" spans="2:13" ht="21.4" customHeight="1" x14ac:dyDescent="0.2">
      <c r="B147" s="47" t="s">
        <v>214</v>
      </c>
      <c r="C147" s="48" t="s">
        <v>215</v>
      </c>
      <c r="D147" s="118" t="s">
        <v>38</v>
      </c>
      <c r="E147" s="145" t="s">
        <v>216</v>
      </c>
      <c r="F147" s="146"/>
      <c r="G147" s="206"/>
      <c r="H147" s="147"/>
      <c r="I147" s="120">
        <v>-37929338.490000002</v>
      </c>
      <c r="J147" s="120">
        <v>-14200523.890000001</v>
      </c>
      <c r="K147" s="121" t="s">
        <v>36</v>
      </c>
      <c r="L147" s="122"/>
      <c r="M147" s="21" t="str">
        <f>IF(D147="","000",D147)&amp;IF(E147="","00000000000000000",E147)</f>
        <v>00001050201100000510</v>
      </c>
    </row>
    <row r="148" spans="2:13" ht="21.4" customHeight="1" x14ac:dyDescent="0.2">
      <c r="B148" s="47" t="s">
        <v>217</v>
      </c>
      <c r="C148" s="48" t="s">
        <v>218</v>
      </c>
      <c r="D148" s="118" t="s">
        <v>38</v>
      </c>
      <c r="E148" s="145" t="s">
        <v>219</v>
      </c>
      <c r="F148" s="146"/>
      <c r="G148" s="206"/>
      <c r="H148" s="147"/>
      <c r="I148" s="120">
        <v>39806338.490000002</v>
      </c>
      <c r="J148" s="120">
        <v>12568629.279999999</v>
      </c>
      <c r="K148" s="123" t="s">
        <v>36</v>
      </c>
      <c r="L148" s="124"/>
      <c r="M148" s="21" t="str">
        <f>IF(D148="","000",D148)&amp;IF(E148="","00000000000000000",E148)</f>
        <v>00001050201100000610</v>
      </c>
    </row>
    <row r="149" spans="2:13" ht="0.75" customHeight="1" x14ac:dyDescent="0.2">
      <c r="B149" s="74"/>
      <c r="C149" s="57"/>
      <c r="D149" s="58"/>
      <c r="E149" s="136"/>
      <c r="F149" s="137"/>
      <c r="G149" s="138"/>
      <c r="H149" s="136"/>
      <c r="I149" s="125"/>
      <c r="J149" s="125"/>
      <c r="K149" s="126"/>
      <c r="L149" s="11"/>
    </row>
    <row r="150" spans="2:13" ht="15" customHeight="1" x14ac:dyDescent="0.2">
      <c r="L150" s="128" t="s">
        <v>244</v>
      </c>
      <c r="M150" s="128" t="s">
        <v>245</v>
      </c>
    </row>
    <row r="151" spans="2:13" ht="15" customHeight="1" x14ac:dyDescent="0.2">
      <c r="L151" s="128" t="s">
        <v>246</v>
      </c>
      <c r="M151" s="128" t="s">
        <v>247</v>
      </c>
    </row>
    <row r="152" spans="2:13" ht="15" customHeight="1" x14ac:dyDescent="0.2">
      <c r="L152" s="128" t="s">
        <v>248</v>
      </c>
      <c r="M152" s="128"/>
    </row>
    <row r="153" spans="2:13" ht="15" customHeight="1" x14ac:dyDescent="0.2">
      <c r="L153" s="128" t="s">
        <v>249</v>
      </c>
      <c r="M153" s="128" t="s">
        <v>250</v>
      </c>
    </row>
  </sheetData>
  <mergeCells count="85">
    <mergeCell ref="B10:K10"/>
    <mergeCell ref="B12:B14"/>
    <mergeCell ref="B128:K128"/>
    <mergeCell ref="B130:B132"/>
    <mergeCell ref="B2:J2"/>
    <mergeCell ref="B54:K54"/>
    <mergeCell ref="B56:B58"/>
    <mergeCell ref="C12:C14"/>
    <mergeCell ref="C130:C132"/>
    <mergeCell ref="D15:H15"/>
    <mergeCell ref="D16:H16"/>
    <mergeCell ref="D17:H17"/>
    <mergeCell ref="D56:H58"/>
    <mergeCell ref="D59:H59"/>
    <mergeCell ref="D60:H60"/>
    <mergeCell ref="D61:H61"/>
    <mergeCell ref="C4:E4"/>
    <mergeCell ref="C56:C58"/>
    <mergeCell ref="C6:I6"/>
    <mergeCell ref="C7:I7"/>
    <mergeCell ref="D12:H14"/>
    <mergeCell ref="D126:H126"/>
    <mergeCell ref="D130:H132"/>
    <mergeCell ref="D133:H133"/>
    <mergeCell ref="D134:H134"/>
    <mergeCell ref="D135:H135"/>
    <mergeCell ref="D136:H136"/>
    <mergeCell ref="D137:H137"/>
    <mergeCell ref="E138:H138"/>
    <mergeCell ref="E139:H139"/>
    <mergeCell ref="E142:H142"/>
    <mergeCell ref="E143:H143"/>
    <mergeCell ref="E147:H147"/>
    <mergeCell ref="D140:H140"/>
    <mergeCell ref="D141:H141"/>
    <mergeCell ref="D144:H144"/>
    <mergeCell ref="D145:H145"/>
    <mergeCell ref="D146:H146"/>
    <mergeCell ref="E148:H148"/>
    <mergeCell ref="E149:H149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8:H38"/>
    <mergeCell ref="E39:H39"/>
    <mergeCell ref="E40:H40"/>
    <mergeCell ref="E41:H41"/>
    <mergeCell ref="E32:H32"/>
    <mergeCell ref="E33:H33"/>
    <mergeCell ref="E34:H34"/>
    <mergeCell ref="E35:H35"/>
    <mergeCell ref="E36:H36"/>
    <mergeCell ref="E52:H52"/>
    <mergeCell ref="H4:I4"/>
    <mergeCell ref="I12:I14"/>
    <mergeCell ref="I130:I132"/>
    <mergeCell ref="I56:I58"/>
    <mergeCell ref="E47:H47"/>
    <mergeCell ref="E48:H48"/>
    <mergeCell ref="E49:H49"/>
    <mergeCell ref="E50:H50"/>
    <mergeCell ref="E51:H51"/>
    <mergeCell ref="E42:H42"/>
    <mergeCell ref="E43:H43"/>
    <mergeCell ref="E44:H44"/>
    <mergeCell ref="E45:H45"/>
    <mergeCell ref="E46:H46"/>
    <mergeCell ref="E37:H37"/>
    <mergeCell ref="J12:J14"/>
    <mergeCell ref="J130:J132"/>
    <mergeCell ref="J56:J58"/>
    <mergeCell ref="K12:K14"/>
    <mergeCell ref="K130:K132"/>
    <mergeCell ref="K56:K58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52" max="16383" man="1"/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admin</cp:lastModifiedBy>
  <dcterms:created xsi:type="dcterms:W3CDTF">2024-08-16T05:58:36Z</dcterms:created>
  <dcterms:modified xsi:type="dcterms:W3CDTF">2024-08-16T06:32:05Z</dcterms:modified>
</cp:coreProperties>
</file>