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19200" windowHeight="10890" activeTab="1"/>
  </bookViews>
  <sheets>
    <sheet name="0503117 (ДетКБК)" sheetId="1" r:id="rId1"/>
    <sheet name="0503117 (ДетКБК.КОСГУ)" sheetId="2" r:id="rId2"/>
  </sheets>
  <calcPr calcId="162913"/>
</workbook>
</file>

<file path=xl/calcChain.xml><?xml version="1.0" encoding="utf-8"?>
<calcChain xmlns="http://schemas.openxmlformats.org/spreadsheetml/2006/main">
  <c r="M155" i="2" l="1"/>
  <c r="M154" i="2"/>
  <c r="K153" i="2"/>
  <c r="K152" i="2"/>
  <c r="K151" i="2"/>
  <c r="K141" i="2" s="1"/>
  <c r="M149" i="2"/>
  <c r="K149" i="2"/>
  <c r="M145" i="2"/>
  <c r="K145" i="2"/>
  <c r="J141" i="2"/>
  <c r="I141" i="2"/>
  <c r="I133" i="2" s="1"/>
  <c r="J133" i="2"/>
  <c r="M130" i="2"/>
  <c r="K130" i="2"/>
  <c r="M129" i="2"/>
  <c r="K129" i="2"/>
  <c r="M128" i="2"/>
  <c r="K128" i="2"/>
  <c r="M127" i="2"/>
  <c r="K127" i="2"/>
  <c r="M126" i="2"/>
  <c r="K126" i="2"/>
  <c r="M125" i="2"/>
  <c r="K125" i="2"/>
  <c r="M124" i="2"/>
  <c r="K124" i="2"/>
  <c r="M123" i="2"/>
  <c r="K123" i="2"/>
  <c r="M122" i="2"/>
  <c r="K122" i="2"/>
  <c r="M121" i="2"/>
  <c r="K121" i="2"/>
  <c r="M120" i="2"/>
  <c r="K120" i="2"/>
  <c r="M119" i="2"/>
  <c r="K119" i="2"/>
  <c r="M118" i="2"/>
  <c r="K118" i="2"/>
  <c r="M117" i="2"/>
  <c r="K117" i="2"/>
  <c r="M116" i="2"/>
  <c r="K116" i="2"/>
  <c r="M115" i="2"/>
  <c r="K115" i="2"/>
  <c r="M114" i="2"/>
  <c r="K114" i="2"/>
  <c r="M113" i="2"/>
  <c r="K113" i="2"/>
  <c r="M112" i="2"/>
  <c r="K112" i="2"/>
  <c r="M111" i="2"/>
  <c r="K111" i="2"/>
  <c r="M110" i="2"/>
  <c r="K110" i="2"/>
  <c r="M109" i="2"/>
  <c r="K109" i="2"/>
  <c r="M108" i="2"/>
  <c r="K108" i="2"/>
  <c r="M107" i="2"/>
  <c r="K107" i="2"/>
  <c r="M106" i="2"/>
  <c r="K106" i="2"/>
  <c r="M105" i="2"/>
  <c r="K105" i="2"/>
  <c r="M104" i="2"/>
  <c r="K104" i="2"/>
  <c r="M103" i="2"/>
  <c r="K103" i="2"/>
  <c r="M102" i="2"/>
  <c r="K102" i="2"/>
  <c r="M101" i="2"/>
  <c r="K101" i="2"/>
  <c r="M100" i="2"/>
  <c r="K100" i="2"/>
  <c r="M99" i="2"/>
  <c r="K99" i="2"/>
  <c r="M98" i="2"/>
  <c r="K98" i="2"/>
  <c r="M97" i="2"/>
  <c r="K97" i="2"/>
  <c r="M96" i="2"/>
  <c r="K96" i="2"/>
  <c r="M95" i="2"/>
  <c r="K95" i="2"/>
  <c r="M94" i="2"/>
  <c r="K94" i="2"/>
  <c r="M93" i="2"/>
  <c r="K93" i="2"/>
  <c r="M92" i="2"/>
  <c r="K92" i="2"/>
  <c r="M91" i="2"/>
  <c r="K91" i="2"/>
  <c r="M90" i="2"/>
  <c r="K90" i="2"/>
  <c r="M89" i="2"/>
  <c r="K89" i="2"/>
  <c r="M88" i="2"/>
  <c r="K88" i="2"/>
  <c r="M87" i="2"/>
  <c r="K87" i="2"/>
  <c r="M86" i="2"/>
  <c r="K86" i="2"/>
  <c r="M85" i="2"/>
  <c r="K85" i="2"/>
  <c r="M84" i="2"/>
  <c r="K84" i="2"/>
  <c r="M83" i="2"/>
  <c r="K83" i="2"/>
  <c r="M82" i="2"/>
  <c r="K82" i="2"/>
  <c r="M81" i="2"/>
  <c r="K81" i="2"/>
  <c r="M80" i="2"/>
  <c r="K80" i="2"/>
  <c r="M79" i="2"/>
  <c r="K79" i="2"/>
  <c r="M78" i="2"/>
  <c r="K78" i="2"/>
  <c r="M77" i="2"/>
  <c r="K77" i="2"/>
  <c r="M76" i="2"/>
  <c r="K76" i="2"/>
  <c r="M75" i="2"/>
  <c r="K75" i="2"/>
  <c r="M74" i="2"/>
  <c r="K74" i="2"/>
  <c r="M73" i="2"/>
  <c r="K73" i="2"/>
  <c r="M72" i="2"/>
  <c r="K72" i="2"/>
  <c r="M71" i="2"/>
  <c r="K71" i="2"/>
  <c r="M70" i="2"/>
  <c r="K70" i="2"/>
  <c r="M69" i="2"/>
  <c r="K69" i="2"/>
  <c r="M68" i="2"/>
  <c r="K68" i="2"/>
  <c r="M67" i="2"/>
  <c r="K67" i="2"/>
  <c r="M66" i="2"/>
  <c r="K66" i="2"/>
  <c r="M65" i="2"/>
  <c r="K65" i="2"/>
  <c r="M64" i="2"/>
  <c r="K64" i="2"/>
  <c r="M53" i="2"/>
  <c r="K53" i="2"/>
  <c r="M52" i="2"/>
  <c r="K52" i="2"/>
  <c r="M51" i="2"/>
  <c r="K51" i="2"/>
  <c r="M50" i="2"/>
  <c r="K50" i="2"/>
  <c r="M49" i="2"/>
  <c r="K49" i="2"/>
  <c r="M48" i="2"/>
  <c r="K48" i="2"/>
  <c r="M47" i="2"/>
  <c r="K47" i="2"/>
  <c r="M46" i="2"/>
  <c r="K46" i="2"/>
  <c r="M45" i="2"/>
  <c r="K45" i="2"/>
  <c r="M44" i="2"/>
  <c r="K44" i="2"/>
  <c r="M43" i="2"/>
  <c r="K43" i="2"/>
  <c r="M42" i="2"/>
  <c r="K42" i="2"/>
  <c r="M41" i="2"/>
  <c r="K41" i="2"/>
  <c r="M40" i="2"/>
  <c r="K40" i="2"/>
  <c r="M39" i="2"/>
  <c r="K39" i="2"/>
  <c r="M38" i="2"/>
  <c r="K38" i="2"/>
  <c r="M37" i="2"/>
  <c r="K37" i="2"/>
  <c r="M36" i="2"/>
  <c r="K36" i="2"/>
  <c r="M35" i="2"/>
  <c r="K35" i="2"/>
  <c r="M34" i="2"/>
  <c r="K34" i="2"/>
  <c r="M33" i="2"/>
  <c r="K33" i="2"/>
  <c r="M32" i="2"/>
  <c r="K32" i="2"/>
  <c r="M31" i="2"/>
  <c r="K31" i="2"/>
  <c r="M30" i="2"/>
  <c r="K30" i="2"/>
  <c r="M29" i="2"/>
  <c r="K29" i="2"/>
  <c r="M28" i="2"/>
  <c r="K28" i="2"/>
  <c r="M27" i="2"/>
  <c r="K27" i="2"/>
  <c r="M26" i="2"/>
  <c r="K26" i="2"/>
  <c r="M25" i="2"/>
  <c r="K25" i="2"/>
  <c r="M24" i="2"/>
  <c r="K24" i="2"/>
  <c r="M23" i="2"/>
  <c r="K23" i="2"/>
  <c r="M22" i="2"/>
  <c r="K22" i="2"/>
  <c r="M21" i="2"/>
  <c r="K21" i="2"/>
  <c r="M20" i="2"/>
  <c r="K20" i="2"/>
  <c r="M19" i="2"/>
  <c r="K19" i="2"/>
  <c r="M18" i="2"/>
  <c r="K18" i="2"/>
  <c r="M155" i="1"/>
  <c r="M154" i="1"/>
  <c r="K153" i="1"/>
  <c r="K152" i="1"/>
  <c r="K151" i="1"/>
  <c r="K141" i="1" s="1"/>
  <c r="M149" i="1"/>
  <c r="K149" i="1"/>
  <c r="M145" i="1"/>
  <c r="K145" i="1"/>
  <c r="J141" i="1"/>
  <c r="I141" i="1"/>
  <c r="I133" i="1" s="1"/>
  <c r="J133" i="1"/>
  <c r="M130" i="1"/>
  <c r="K130" i="1"/>
  <c r="M129" i="1"/>
  <c r="K129" i="1"/>
  <c r="M128" i="1"/>
  <c r="K128" i="1"/>
  <c r="M127" i="1"/>
  <c r="K127" i="1"/>
  <c r="M126" i="1"/>
  <c r="K126" i="1"/>
  <c r="M125" i="1"/>
  <c r="K125" i="1"/>
  <c r="M124" i="1"/>
  <c r="K124" i="1"/>
  <c r="M123" i="1"/>
  <c r="K123" i="1"/>
  <c r="M122" i="1"/>
  <c r="K122" i="1"/>
  <c r="M121" i="1"/>
  <c r="K121" i="1"/>
  <c r="M120" i="1"/>
  <c r="K120" i="1"/>
  <c r="M119" i="1"/>
  <c r="K119" i="1"/>
  <c r="M118" i="1"/>
  <c r="K118" i="1"/>
  <c r="M117" i="1"/>
  <c r="K117" i="1"/>
  <c r="M116" i="1"/>
  <c r="K116" i="1"/>
  <c r="M115" i="1"/>
  <c r="K115" i="1"/>
  <c r="M114" i="1"/>
  <c r="K114" i="1"/>
  <c r="M113" i="1"/>
  <c r="K113" i="1"/>
  <c r="M112" i="1"/>
  <c r="K112" i="1"/>
  <c r="M111" i="1"/>
  <c r="K111" i="1"/>
  <c r="M110" i="1"/>
  <c r="K110" i="1"/>
  <c r="M109" i="1"/>
  <c r="K109" i="1"/>
  <c r="M108" i="1"/>
  <c r="K108" i="1"/>
  <c r="M107" i="1"/>
  <c r="K107" i="1"/>
  <c r="M106" i="1"/>
  <c r="K106" i="1"/>
  <c r="M105" i="1"/>
  <c r="K105" i="1"/>
  <c r="M104" i="1"/>
  <c r="K104" i="1"/>
  <c r="M103" i="1"/>
  <c r="K103" i="1"/>
  <c r="M102" i="1"/>
  <c r="K102" i="1"/>
  <c r="M101" i="1"/>
  <c r="K101" i="1"/>
  <c r="M100" i="1"/>
  <c r="K100" i="1"/>
  <c r="M99" i="1"/>
  <c r="K99" i="1"/>
  <c r="M98" i="1"/>
  <c r="K98" i="1"/>
  <c r="M97" i="1"/>
  <c r="K97" i="1"/>
  <c r="M96" i="1"/>
  <c r="K96" i="1"/>
  <c r="M95" i="1"/>
  <c r="K95" i="1"/>
  <c r="M94" i="1"/>
  <c r="K94" i="1"/>
  <c r="M93" i="1"/>
  <c r="K93" i="1"/>
  <c r="M92" i="1"/>
  <c r="K92" i="1"/>
  <c r="M91" i="1"/>
  <c r="K91" i="1"/>
  <c r="M90" i="1"/>
  <c r="K90" i="1"/>
  <c r="M89" i="1"/>
  <c r="K89" i="1"/>
  <c r="M88" i="1"/>
  <c r="K88" i="1"/>
  <c r="M87" i="1"/>
  <c r="K87" i="1"/>
  <c r="M86" i="1"/>
  <c r="K86" i="1"/>
  <c r="M85" i="1"/>
  <c r="K85" i="1"/>
  <c r="M84" i="1"/>
  <c r="K84" i="1"/>
  <c r="M83" i="1"/>
  <c r="K83" i="1"/>
  <c r="M82" i="1"/>
  <c r="K82" i="1"/>
  <c r="M81" i="1"/>
  <c r="K81" i="1"/>
  <c r="M80" i="1"/>
  <c r="K80" i="1"/>
  <c r="M79" i="1"/>
  <c r="K79" i="1"/>
  <c r="M78" i="1"/>
  <c r="K78" i="1"/>
  <c r="M77" i="1"/>
  <c r="K77" i="1"/>
  <c r="M76" i="1"/>
  <c r="K76" i="1"/>
  <c r="M75" i="1"/>
  <c r="K75" i="1"/>
  <c r="M74" i="1"/>
  <c r="K74" i="1"/>
  <c r="M73" i="1"/>
  <c r="K73" i="1"/>
  <c r="M72" i="1"/>
  <c r="K72" i="1"/>
  <c r="M71" i="1"/>
  <c r="K71" i="1"/>
  <c r="M70" i="1"/>
  <c r="K70" i="1"/>
  <c r="M69" i="1"/>
  <c r="K69" i="1"/>
  <c r="M68" i="1"/>
  <c r="K68" i="1"/>
  <c r="M67" i="1"/>
  <c r="K67" i="1"/>
  <c r="M66" i="1"/>
  <c r="K66" i="1"/>
  <c r="M65" i="1"/>
  <c r="K65" i="1"/>
  <c r="M64" i="1"/>
  <c r="K64" i="1"/>
  <c r="M53" i="1"/>
  <c r="K53" i="1"/>
  <c r="M52" i="1"/>
  <c r="K52" i="1"/>
  <c r="M51" i="1"/>
  <c r="K51" i="1"/>
  <c r="M50" i="1"/>
  <c r="K50" i="1"/>
  <c r="M49" i="1"/>
  <c r="K49" i="1"/>
  <c r="M48" i="1"/>
  <c r="K48" i="1"/>
  <c r="M47" i="1"/>
  <c r="K47" i="1"/>
  <c r="M46" i="1"/>
  <c r="K46" i="1"/>
  <c r="M45" i="1"/>
  <c r="K45" i="1"/>
  <c r="M44" i="1"/>
  <c r="K44" i="1"/>
  <c r="M43" i="1"/>
  <c r="K43" i="1"/>
  <c r="M42" i="1"/>
  <c r="K42" i="1"/>
  <c r="M41" i="1"/>
  <c r="K41" i="1"/>
  <c r="M40" i="1"/>
  <c r="K40" i="1"/>
  <c r="M39" i="1"/>
  <c r="K39" i="1"/>
  <c r="M38" i="1"/>
  <c r="K38" i="1"/>
  <c r="M37" i="1"/>
  <c r="K37" i="1"/>
  <c r="M36" i="1"/>
  <c r="K36" i="1"/>
  <c r="M35" i="1"/>
  <c r="K35" i="1"/>
  <c r="M34" i="1"/>
  <c r="K34" i="1"/>
  <c r="M33" i="1"/>
  <c r="K33" i="1"/>
  <c r="M32" i="1"/>
  <c r="K32" i="1"/>
  <c r="M31" i="1"/>
  <c r="K31" i="1"/>
  <c r="M30" i="1"/>
  <c r="K30" i="1"/>
  <c r="M29" i="1"/>
  <c r="K29" i="1"/>
  <c r="M28" i="1"/>
  <c r="K28" i="1"/>
  <c r="M27" i="1"/>
  <c r="K27" i="1"/>
  <c r="M26" i="1"/>
  <c r="K26" i="1"/>
  <c r="M25" i="1"/>
  <c r="K25" i="1"/>
  <c r="M24" i="1"/>
  <c r="K24" i="1"/>
  <c r="M23" i="1"/>
  <c r="K23" i="1"/>
  <c r="M22" i="1"/>
  <c r="K22" i="1"/>
  <c r="M21" i="1"/>
  <c r="K21" i="1"/>
  <c r="M20" i="1"/>
  <c r="K20" i="1"/>
  <c r="M19" i="1"/>
  <c r="K19" i="1"/>
  <c r="M18" i="1"/>
  <c r="K18" i="1"/>
</calcChain>
</file>

<file path=xl/sharedStrings.xml><?xml version="1.0" encoding="utf-8"?>
<sst xmlns="http://schemas.openxmlformats.org/spreadsheetml/2006/main" count="1345" uniqueCount="283">
  <si>
    <t>ОТЧЕТ ОБ ИСПОЛНЕНИИ БЮДЖЕТА</t>
  </si>
  <si>
    <t>КОДЫ</t>
  </si>
  <si>
    <t>440</t>
  </si>
  <si>
    <t>0503117</t>
  </si>
  <si>
    <t>3</t>
  </si>
  <si>
    <t>на</t>
  </si>
  <si>
    <t>01 сентября 2024 г.</t>
  </si>
  <si>
    <t>Дата</t>
  </si>
  <si>
    <t>500</t>
  </si>
  <si>
    <t>по ОКПО</t>
  </si>
  <si>
    <t>04197488</t>
  </si>
  <si>
    <t>01.09.2024</t>
  </si>
  <si>
    <t>Наименование финансового органа</t>
  </si>
  <si>
    <t>Неболчское сельское поселение</t>
  </si>
  <si>
    <t>Глава по БК</t>
  </si>
  <si>
    <t>Наименование публично-правового образования</t>
  </si>
  <si>
    <t>Бюджет Неболчского сельского поселения</t>
  </si>
  <si>
    <t>по ОКТМО</t>
  </si>
  <si>
    <t>49616431</t>
  </si>
  <si>
    <t>Периодичность:  месячная, квартальная, годовая</t>
  </si>
  <si>
    <t>Единица измерения:  руб</t>
  </si>
  <si>
    <t>383</t>
  </si>
  <si>
    <t>5306006513</t>
  </si>
  <si>
    <t>1. Доходы бюджета</t>
  </si>
  <si>
    <t>МЕСЯЦ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</si>
  <si>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</si>
  <si>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</si>
  <si>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</si>
  <si>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</si>
  <si>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</si>
  <si>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</si>
  <si>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</si>
  <si>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</si>
  <si>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</si>
  <si>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</si>
  <si>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</si>
  <si>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х</t>
  </si>
  <si>
    <t>в том числе:</t>
  </si>
  <si>
    <t>000</t>
  </si>
  <si>
    <t>00000000000000000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</si>
  <si>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</si>
  <si>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</si>
  <si>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</si>
  <si>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</si>
  <si>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</si>
  <si>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</si>
  <si>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</si>
  <si>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</si>
  <si>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10102080010000110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</si>
  <si>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</si>
  <si>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10102130010000110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</si>
  <si>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</si>
  <si>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</si>
  <si>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</si>
  <si>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</si>
  <si>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</si>
  <si>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</si>
  <si>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</si>
  <si>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</si>
  <si>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</si>
  <si>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</si>
  <si>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</si>
  <si>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</si>
  <si>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</si>
  <si>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</si>
  <si>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</si>
  <si>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</si>
  <si>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</si>
  <si>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</si>
  <si>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</si>
  <si>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</si>
  <si>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Плата по соглашениям об установлении сервитута, заключенным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сельских поселений</t>
  </si>
  <si>
    <t>11105325100000120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</si>
  <si>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</si>
  <si>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</si>
  <si>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</si>
  <si>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</si>
  <si>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Невыясненные поступления, зачисляемые в бюджеты сельских поселений</t>
  </si>
  <si>
    <t>11701050100000180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</si>
  <si>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</si>
  <si>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</si>
  <si>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</si>
  <si>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20225299100000150</t>
  </si>
  <si>
    <t>Субсидии бюджетам сельских поселений на подготовку проектов межевания земельных участков и на проведение кадастровых работ</t>
  </si>
  <si>
    <t>20225599100000150</t>
  </si>
  <si>
    <t>Прочие субсидии бюджетам сельских поселений</t>
  </si>
  <si>
    <t>20229999100000150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</si>
  <si>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</si>
  <si>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</si>
  <si>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</si>
  <si>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</si>
  <si>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</si>
  <si>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</si>
  <si>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</si>
  <si>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20705020100000150</t>
  </si>
  <si>
    <t>Прочие безвозмездные поступления в бюджеты сельских поселений</t>
  </si>
  <si>
    <t>20705030100000150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</si>
  <si>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</si>
  <si>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20805000100000150</t>
  </si>
  <si>
    <t>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</si>
  <si>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</si>
  <si>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</si>
  <si>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</si>
  <si>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</si>
  <si>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Фонд оплаты труда государственных (муниципальных) органов</t>
  </si>
  <si>
    <t>0102</t>
  </si>
  <si>
    <t>9120001000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</si>
  <si>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</si>
  <si>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</si>
  <si>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</si>
  <si>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</si>
  <si>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</si>
  <si>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</t>
  </si>
  <si>
    <t>0103</t>
  </si>
  <si>
    <t>9220001000</t>
  </si>
  <si>
    <t>244</t>
  </si>
  <si>
    <t>0104</t>
  </si>
  <si>
    <t>9210070280</t>
  </si>
  <si>
    <t>9210070650</t>
  </si>
  <si>
    <t>9320001000</t>
  </si>
  <si>
    <t>Закупка энергетических ресурсов</t>
  </si>
  <si>
    <t>247</t>
  </si>
  <si>
    <t>Иные межбюджетные трансферты</t>
  </si>
  <si>
    <t>0106</t>
  </si>
  <si>
    <t>8810063230</t>
  </si>
  <si>
    <t>540</t>
  </si>
  <si>
    <t>Резервные средства</t>
  </si>
  <si>
    <t>0111</t>
  </si>
  <si>
    <t>9590021020</t>
  </si>
  <si>
    <t>870</t>
  </si>
  <si>
    <t>0113</t>
  </si>
  <si>
    <t>0100199990</t>
  </si>
  <si>
    <t>0100299990</t>
  </si>
  <si>
    <t>0200299990</t>
  </si>
  <si>
    <t>0900399990</t>
  </si>
  <si>
    <t>Иные выплаты населению</t>
  </si>
  <si>
    <t>8620082010</t>
  </si>
  <si>
    <t>360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</si>
  <si>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</si>
  <si>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</si>
  <si>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</si>
  <si>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</si>
  <si>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</si>
  <si>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</si>
  <si>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</si>
  <si>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</si>
  <si>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0203</t>
  </si>
  <si>
    <t>9820051180</t>
  </si>
  <si>
    <t>0310</t>
  </si>
  <si>
    <t>0400199990</t>
  </si>
  <si>
    <t>0400299990</t>
  </si>
  <si>
    <t>0405</t>
  </si>
  <si>
    <t>10005L5992</t>
  </si>
  <si>
    <t>10005L5993</t>
  </si>
  <si>
    <t>0409</t>
  </si>
  <si>
    <t>0300171520</t>
  </si>
  <si>
    <t>0300199990</t>
  </si>
  <si>
    <t>03001S1520</t>
  </si>
  <si>
    <t>Закупка товаров, работ и услуг в целях капитального ремонта государственного (муниципального) имущества</t>
  </si>
  <si>
    <t>0501</t>
  </si>
  <si>
    <t>1000583280</t>
  </si>
  <si>
    <t>243</t>
  </si>
  <si>
    <t>8110099970</t>
  </si>
  <si>
    <t>8110099990</t>
  </si>
  <si>
    <t>0502</t>
  </si>
  <si>
    <t>1000521310</t>
  </si>
  <si>
    <t>1000572370</t>
  </si>
  <si>
    <t>10005S2370</t>
  </si>
  <si>
    <t>8720081040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</si>
  <si>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</si>
  <si>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</si>
  <si>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8730099990</t>
  </si>
  <si>
    <t>0503</t>
  </si>
  <si>
    <t>0500299990</t>
  </si>
  <si>
    <t>1000299990</t>
  </si>
  <si>
    <t>1000525430</t>
  </si>
  <si>
    <t>1000575260</t>
  </si>
  <si>
    <t>1000576100</t>
  </si>
  <si>
    <t>1000585260</t>
  </si>
  <si>
    <t>1000599990</t>
  </si>
  <si>
    <t>10005S5260</t>
  </si>
  <si>
    <t>10005S6100</t>
  </si>
  <si>
    <t>1000699990</t>
  </si>
  <si>
    <t>1000799990</t>
  </si>
  <si>
    <t>1000872090</t>
  </si>
  <si>
    <t>10008S2090</t>
  </si>
  <si>
    <t>10009L2990</t>
  </si>
  <si>
    <t>8310099990</t>
  </si>
  <si>
    <t>0707</t>
  </si>
  <si>
    <t>1100199990</t>
  </si>
  <si>
    <t>1100299990</t>
  </si>
  <si>
    <t>8410099990</t>
  </si>
  <si>
    <t>0709</t>
  </si>
  <si>
    <t>0700299990</t>
  </si>
  <si>
    <t>0801</t>
  </si>
  <si>
    <t>8510099990</t>
  </si>
  <si>
    <t>Иные пенсии, социальные доплаты к пенсиям</t>
  </si>
  <si>
    <t>1001</t>
  </si>
  <si>
    <t>9610061010</t>
  </si>
  <si>
    <t>312</t>
  </si>
  <si>
    <t>1101</t>
  </si>
  <si>
    <t>0800299990</t>
  </si>
  <si>
    <t>Результат исполнения бюджета (дефицит / профицит)</t>
  </si>
  <si>
    <t>3. Источники финансирования дефицита бюджета</t>
  </si>
  <si>
    <t>Форма 0503117  с.3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</si>
  <si>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</si>
  <si>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</si>
  <si>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</si>
  <si>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</si>
  <si>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</si>
  <si>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</si>
  <si>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</si>
  <si>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</si>
  <si>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</si>
  <si>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00001000000000000000</t>
  </si>
  <si>
    <t>Изменение остатков средств на счетах по учету средств бюджета</t>
  </si>
  <si>
    <t>00001050000000000000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</si>
  <si>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</si>
  <si>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00001060000000000000</t>
  </si>
  <si>
    <t>Увеличение прочих остатков денежных средств бюджетов сельских поселений</t>
  </si>
  <si>
    <t>710</t>
  </si>
  <si>
    <t>01050201100000510</t>
  </si>
  <si>
    <t>Уменьшение прочих остатков денежных средств бюджетов сельских поселений</t>
  </si>
  <si>
    <t>720</t>
  </si>
  <si>
    <t>01050201100000610</t>
  </si>
  <si>
    <t>GRBSALL190n</t>
  </si>
  <si>
    <t>KI520ALL190n</t>
  </si>
  <si>
    <t>Руководитель          ____________________</t>
  </si>
  <si>
    <t>Руководитель финансово-
экономической службы</t>
  </si>
  <si>
    <t>KDALL190n</t>
  </si>
  <si>
    <t>KI520HIER190n</t>
  </si>
  <si>
    <t>(подпись)</t>
  </si>
  <si>
    <t>(расшифровка подписи)</t>
  </si>
  <si>
    <t>KDHIER190n</t>
  </si>
  <si>
    <t>KI520DET190n</t>
  </si>
  <si>
    <t>KDDET190n</t>
  </si>
  <si>
    <t>KI620ALL190n</t>
  </si>
  <si>
    <t>Главный бухгалтер ____________________</t>
  </si>
  <si>
    <t>KI620HIER190n</t>
  </si>
  <si>
    <t>KI620DET190n</t>
  </si>
  <si>
    <t>ДОПСЛОВАРИ</t>
  </si>
  <si>
    <t>"________"    ________________________  20  ___  г.</t>
  </si>
  <si>
    <t>KRVRALL190n</t>
  </si>
  <si>
    <t>KI710HIER190n</t>
  </si>
  <si>
    <t>KRCSALL190n</t>
  </si>
  <si>
    <t>KI710DET190n</t>
  </si>
  <si>
    <t>KRCSHIER190n</t>
  </si>
  <si>
    <t>KRCSDET190n</t>
  </si>
  <si>
    <t>KI720HIER190n</t>
  </si>
  <si>
    <t>KRFKRALL190n</t>
  </si>
  <si>
    <t>KI720DET190n</t>
  </si>
  <si>
    <t>KRFKRHIER190n</t>
  </si>
  <si>
    <t>CONST_RULES</t>
  </si>
  <si>
    <t>KRFKRDET190n</t>
  </si>
  <si>
    <t>KRVRDET190n</t>
  </si>
  <si>
    <t>KRVRHIER190n</t>
  </si>
  <si>
    <t>на</t>
  </si>
  <si>
    <t>Дата</t>
  </si>
  <si>
    <t>по ОКПО</t>
  </si>
  <si>
    <t>Глава по БК</t>
  </si>
  <si>
    <t>по ОКТМО</t>
  </si>
  <si>
    <t>Единица измерения:  руб</t>
  </si>
  <si>
    <t>2. Расходы бюджета</t>
  </si>
  <si>
    <t>Форма 0503117  с.2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</si>
  <si>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</si>
  <si>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</si>
  <si>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</si>
  <si>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</t>
  </si>
  <si>
    <t>Закупка энергетических ресурсов</t>
  </si>
  <si>
    <t>Иные межбюджетные трансферты</t>
  </si>
  <si>
    <t>Резервные средства</t>
  </si>
  <si>
    <t>Иные выплаты населению</t>
  </si>
  <si>
    <t>Исполнение судебных актов Российской Федерации и мировых соглашений по возмещению причиненного вреда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</si>
  <si>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</si>
  <si>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</si>
  <si>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</si>
  <si>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Закупка товаров, работ и услуг в целях капитального ремонта государственного (муниципального) имущества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</si>
  <si>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</si>
  <si>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Иные пенсии, социальные доплаты к пенсиям</t>
  </si>
  <si>
    <t>3. Источники финансирования дефицита бюджета</t>
  </si>
  <si>
    <t>Форма 0503117  с.3</t>
  </si>
  <si>
    <t>в том числе:</t>
  </si>
  <si>
    <t>из них: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</si>
</sst>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b/>
      <sz val="8"/>
      <color rgb="FF000000"/>
      <name val="Arial Cyr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69FFFF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lightGray">
        <bgColor rgb="FFFFFFFF"/>
      </patternFill>
    </fill>
    <fill>
      <patternFill patternType="lightGray">
        <bgColor rgb="FFCCFFCC"/>
      </patternFill>
    </fill>
    <fill>
      <patternFill patternType="solid">
        <fgColor rgb="FFFFFF00"/>
      </patternFill>
    </fill>
  </fills>
  <borders count="5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0" fillId="0" borderId="1" xfId="0" applyBorder="1"/>
    <xf numFmtId="0" fontId="2" fillId="0" borderId="4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/>
    <xf numFmtId="49" fontId="0" fillId="0" borderId="5" xfId="0" applyNumberFormat="1" applyBorder="1"/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right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left"/>
    </xf>
    <xf numFmtId="49" fontId="2" fillId="0" borderId="5" xfId="0" applyNumberFormat="1" applyFont="1" applyBorder="1" applyAlignment="1">
      <alignment horizontal="right"/>
    </xf>
    <xf numFmtId="49" fontId="2" fillId="0" borderId="8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left" wrapText="1"/>
    </xf>
    <xf numFmtId="0" fontId="2" fillId="0" borderId="0" xfId="0" applyFont="1"/>
    <xf numFmtId="49" fontId="2" fillId="0" borderId="9" xfId="0" applyNumberFormat="1" applyFont="1" applyBorder="1"/>
    <xf numFmtId="49" fontId="2" fillId="0" borderId="8" xfId="0" applyNumberFormat="1" applyFont="1" applyBorder="1" applyAlignment="1">
      <alignment horizontal="center"/>
    </xf>
    <xf numFmtId="49" fontId="2" fillId="0" borderId="5" xfId="0" applyNumberFormat="1" applyFont="1" applyBorder="1"/>
    <xf numFmtId="49" fontId="2" fillId="0" borderId="1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left"/>
    </xf>
    <xf numFmtId="49" fontId="0" fillId="0" borderId="1" xfId="0" applyNumberFormat="1" applyBorder="1"/>
    <xf numFmtId="49" fontId="2" fillId="0" borderId="0" xfId="0" applyNumberFormat="1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2" borderId="21" xfId="0" applyFont="1" applyFill="1" applyBorder="1" applyAlignment="1">
      <alignment horizontal="left" wrapText="1"/>
    </xf>
    <xf numFmtId="49" fontId="2" fillId="2" borderId="22" xfId="0" applyNumberFormat="1" applyFont="1" applyFill="1" applyBorder="1" applyAlignment="1">
      <alignment horizontal="center" wrapText="1"/>
    </xf>
    <xf numFmtId="49" fontId="3" fillId="2" borderId="23" xfId="0" applyNumberFormat="1" applyFont="1" applyFill="1" applyBorder="1" applyAlignment="1">
      <alignment wrapText="1"/>
    </xf>
    <xf numFmtId="4" fontId="3" fillId="3" borderId="23" xfId="0" applyNumberFormat="1" applyFont="1" applyFill="1" applyBorder="1" applyAlignment="1">
      <alignment horizontal="right"/>
    </xf>
    <xf numFmtId="4" fontId="3" fillId="3" borderId="27" xfId="0" applyNumberFormat="1" applyFont="1" applyFill="1" applyBorder="1" applyAlignment="1">
      <alignment horizontal="right"/>
    </xf>
    <xf numFmtId="0" fontId="0" fillId="0" borderId="7" xfId="0" applyBorder="1"/>
    <xf numFmtId="0" fontId="2" fillId="2" borderId="28" xfId="0" applyFont="1" applyFill="1" applyBorder="1" applyAlignment="1">
      <alignment horizontal="left" wrapText="1"/>
    </xf>
    <xf numFmtId="49" fontId="2" fillId="2" borderId="29" xfId="0" applyNumberFormat="1" applyFont="1" applyFill="1" applyBorder="1" applyAlignment="1">
      <alignment horizontal="center" wrapText="1"/>
    </xf>
    <xf numFmtId="49" fontId="2" fillId="2" borderId="14" xfId="0" applyNumberFormat="1" applyFont="1" applyFill="1" applyBorder="1" applyAlignment="1">
      <alignment wrapText="1"/>
    </xf>
    <xf numFmtId="4" fontId="2" fillId="2" borderId="14" xfId="0" applyNumberFormat="1" applyFont="1" applyFill="1" applyBorder="1" applyAlignment="1">
      <alignment horizontal="right"/>
    </xf>
    <xf numFmtId="4" fontId="2" fillId="2" borderId="30" xfId="0" applyNumberFormat="1" applyFont="1" applyFill="1" applyBorder="1" applyAlignment="1">
      <alignment horizontal="right"/>
    </xf>
    <xf numFmtId="0" fontId="2" fillId="0" borderId="28" xfId="0" applyFont="1" applyBorder="1" applyAlignment="1" applyProtection="1">
      <alignment horizontal="left" wrapText="1"/>
      <protection locked="0"/>
    </xf>
    <xf numFmtId="49" fontId="2" fillId="0" borderId="29" xfId="0" applyNumberFormat="1" applyFont="1" applyBorder="1" applyAlignment="1">
      <alignment horizontal="center" wrapText="1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49" fontId="2" fillId="0" borderId="32" xfId="0" applyNumberFormat="1" applyFont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 applyProtection="1">
      <alignment wrapText="1"/>
      <protection locked="0"/>
    </xf>
    <xf numFmtId="4" fontId="2" fillId="0" borderId="14" xfId="0" applyNumberFormat="1" applyFont="1" applyBorder="1" applyAlignment="1" applyProtection="1">
      <alignment horizontal="right" wrapText="1"/>
      <protection locked="0"/>
    </xf>
    <xf numFmtId="4" fontId="3" fillId="4" borderId="30" xfId="0" applyNumberFormat="1" applyFont="1" applyFill="1" applyBorder="1" applyAlignment="1">
      <alignment horizontal="right" wrapText="1"/>
    </xf>
    <xf numFmtId="49" fontId="2" fillId="4" borderId="7" xfId="0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28" xfId="0" applyFont="1" applyBorder="1" applyAlignment="1">
      <alignment horizontal="left" wrapText="1"/>
    </xf>
    <xf numFmtId="49" fontId="2" fillId="0" borderId="33" xfId="0" applyNumberFormat="1" applyFont="1" applyBorder="1" applyAlignment="1">
      <alignment horizontal="center" wrapText="1"/>
    </xf>
    <xf numFmtId="49" fontId="2" fillId="0" borderId="34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right"/>
    </xf>
    <xf numFmtId="4" fontId="2" fillId="4" borderId="37" xfId="0" applyNumberFormat="1" applyFont="1" applyFill="1" applyBorder="1" applyAlignment="1">
      <alignment horizontal="right"/>
    </xf>
    <xf numFmtId="4" fontId="2" fillId="4" borderId="7" xfId="0" applyNumberFormat="1" applyFont="1" applyFill="1" applyBorder="1" applyAlignment="1">
      <alignment horizontal="right"/>
    </xf>
    <xf numFmtId="0" fontId="2" fillId="0" borderId="38" xfId="0" applyFont="1" applyBorder="1" applyAlignment="1">
      <alignment wrapText="1"/>
    </xf>
    <xf numFmtId="49" fontId="2" fillId="0" borderId="12" xfId="0" applyNumberFormat="1" applyFont="1" applyBorder="1" applyAlignment="1">
      <alignment wrapText="1"/>
    </xf>
    <xf numFmtId="49" fontId="2" fillId="0" borderId="12" xfId="0" applyNumberFormat="1" applyFont="1" applyBorder="1" applyAlignment="1">
      <alignment horizontal="center"/>
    </xf>
    <xf numFmtId="49" fontId="2" fillId="0" borderId="12" xfId="0" applyNumberFormat="1" applyFont="1" applyBorder="1"/>
    <xf numFmtId="0" fontId="3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right"/>
    </xf>
    <xf numFmtId="49" fontId="2" fillId="0" borderId="39" xfId="0" applyNumberFormat="1" applyFont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 applyProtection="1">
      <alignment horizontal="center" wrapText="1"/>
      <protection locked="0"/>
    </xf>
    <xf numFmtId="49" fontId="2" fillId="4" borderId="7" xfId="0" applyNumberFormat="1" applyFont="1" applyFill="1" applyBorder="1" applyAlignment="1">
      <alignment horizontal="right"/>
    </xf>
    <xf numFmtId="0" fontId="2" fillId="0" borderId="40" xfId="0" applyFont="1" applyBorder="1" applyAlignment="1">
      <alignment horizontal="left" wrapText="1"/>
    </xf>
    <xf numFmtId="0" fontId="2" fillId="0" borderId="3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41" xfId="0" applyFont="1" applyBorder="1" applyAlignment="1">
      <alignment horizontal="left" wrapText="1"/>
    </xf>
    <xf numFmtId="49" fontId="2" fillId="0" borderId="41" xfId="0" applyNumberFormat="1" applyFont="1" applyBorder="1" applyAlignment="1">
      <alignment horizontal="center"/>
    </xf>
    <xf numFmtId="4" fontId="2" fillId="0" borderId="4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2" borderId="42" xfId="0" applyFont="1" applyFill="1" applyBorder="1" applyAlignment="1">
      <alignment horizontal="left" wrapText="1"/>
    </xf>
    <xf numFmtId="0" fontId="2" fillId="2" borderId="43" xfId="0" applyFont="1" applyFill="1" applyBorder="1" applyAlignment="1">
      <alignment horizontal="center" wrapText="1"/>
    </xf>
    <xf numFmtId="49" fontId="3" fillId="2" borderId="44" xfId="0" applyNumberFormat="1" applyFont="1" applyFill="1" applyBorder="1"/>
    <xf numFmtId="4" fontId="3" fillId="5" borderId="44" xfId="0" applyNumberFormat="1" applyFont="1" applyFill="1" applyBorder="1" applyAlignment="1">
      <alignment horizontal="right"/>
    </xf>
    <xf numFmtId="49" fontId="3" fillId="2" borderId="47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left" wrapText="1"/>
    </xf>
    <xf numFmtId="49" fontId="2" fillId="0" borderId="12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4" fontId="3" fillId="5" borderId="23" xfId="0" applyNumberFormat="1" applyFont="1" applyFill="1" applyBorder="1" applyAlignment="1">
      <alignment horizontal="right"/>
    </xf>
    <xf numFmtId="4" fontId="3" fillId="5" borderId="27" xfId="0" applyNumberFormat="1" applyFont="1" applyFill="1" applyBorder="1" applyAlignment="1">
      <alignment horizontal="right"/>
    </xf>
    <xf numFmtId="49" fontId="2" fillId="2" borderId="48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wrapText="1"/>
    </xf>
    <xf numFmtId="4" fontId="2" fillId="2" borderId="16" xfId="0" applyNumberFormat="1" applyFont="1" applyFill="1" applyBorder="1" applyAlignment="1">
      <alignment horizontal="center"/>
    </xf>
    <xf numFmtId="4" fontId="2" fillId="2" borderId="51" xfId="0" applyNumberFormat="1" applyFont="1" applyFill="1" applyBorder="1" applyAlignment="1">
      <alignment horizontal="center"/>
    </xf>
    <xf numFmtId="49" fontId="2" fillId="2" borderId="52" xfId="0" applyNumberFormat="1" applyFont="1" applyFill="1" applyBorder="1" applyAlignment="1">
      <alignment horizontal="center" wrapText="1"/>
    </xf>
    <xf numFmtId="49" fontId="3" fillId="2" borderId="17" xfId="0" applyNumberFormat="1" applyFont="1" applyFill="1" applyBorder="1"/>
    <xf numFmtId="4" fontId="3" fillId="3" borderId="17" xfId="0" applyNumberFormat="1" applyFont="1" applyFill="1" applyBorder="1" applyAlignment="1">
      <alignment horizontal="right"/>
    </xf>
    <xf numFmtId="4" fontId="3" fillId="3" borderId="55" xfId="0" applyNumberFormat="1" applyFont="1" applyFill="1" applyBorder="1" applyAlignment="1">
      <alignment horizontal="right"/>
    </xf>
    <xf numFmtId="49" fontId="2" fillId="2" borderId="14" xfId="0" applyNumberFormat="1" applyFont="1" applyFill="1" applyBorder="1"/>
    <xf numFmtId="4" fontId="2" fillId="2" borderId="14" xfId="0" applyNumberFormat="1" applyFont="1" applyFill="1" applyBorder="1" applyAlignment="1">
      <alignment horizontal="center"/>
    </xf>
    <xf numFmtId="4" fontId="2" fillId="2" borderId="30" xfId="0" applyNumberFormat="1" applyFont="1" applyFill="1" applyBorder="1" applyAlignment="1">
      <alignment horizontal="center"/>
    </xf>
    <xf numFmtId="0" fontId="2" fillId="6" borderId="28" xfId="0" applyFont="1" applyFill="1" applyBorder="1" applyAlignment="1" applyProtection="1">
      <alignment horizontal="left" wrapText="1"/>
      <protection locked="0"/>
    </xf>
    <xf numFmtId="49" fontId="2" fillId="6" borderId="29" xfId="0" applyNumberFormat="1" applyFont="1" applyFill="1" applyBorder="1" applyAlignment="1">
      <alignment horizontal="center" wrapText="1"/>
    </xf>
    <xf numFmtId="49" fontId="2" fillId="6" borderId="56" xfId="0" applyNumberFormat="1" applyFont="1" applyFill="1" applyBorder="1" applyAlignment="1" applyProtection="1">
      <alignment horizontal="center" wrapText="1"/>
      <protection locked="0"/>
    </xf>
    <xf numFmtId="49" fontId="2" fillId="6" borderId="14" xfId="0" applyNumberFormat="1" applyFont="1" applyFill="1" applyBorder="1" applyAlignment="1" applyProtection="1">
      <alignment wrapText="1"/>
      <protection locked="0"/>
    </xf>
    <xf numFmtId="4" fontId="2" fillId="6" borderId="14" xfId="0" applyNumberFormat="1" applyFont="1" applyFill="1" applyBorder="1" applyAlignment="1" applyProtection="1">
      <alignment horizontal="right" wrapText="1"/>
      <protection locked="0"/>
    </xf>
    <xf numFmtId="4" fontId="3" fillId="7" borderId="30" xfId="0" applyNumberFormat="1" applyFont="1" applyFill="1" applyBorder="1" applyAlignment="1">
      <alignment horizontal="right" wrapText="1"/>
    </xf>
    <xf numFmtId="4" fontId="2" fillId="7" borderId="7" xfId="0" applyNumberFormat="1" applyFont="1" applyFill="1" applyBorder="1" applyAlignment="1">
      <alignment horizontal="right" wrapText="1"/>
    </xf>
    <xf numFmtId="0" fontId="2" fillId="6" borderId="0" xfId="0" applyFont="1" applyFill="1" applyAlignment="1">
      <alignment wrapText="1"/>
    </xf>
    <xf numFmtId="49" fontId="2" fillId="0" borderId="29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4" fontId="2" fillId="4" borderId="30" xfId="0" applyNumberFormat="1" applyFont="1" applyFill="1" applyBorder="1" applyAlignment="1">
      <alignment horizontal="center"/>
    </xf>
    <xf numFmtId="4" fontId="2" fillId="4" borderId="7" xfId="0" applyNumberFormat="1" applyFont="1" applyFill="1" applyBorder="1" applyAlignment="1">
      <alignment horizontal="center"/>
    </xf>
    <xf numFmtId="4" fontId="3" fillId="3" borderId="14" xfId="0" applyNumberFormat="1" applyFont="1" applyFill="1" applyBorder="1" applyAlignment="1">
      <alignment horizontal="right"/>
    </xf>
    <xf numFmtId="4" fontId="3" fillId="3" borderId="30" xfId="0" applyNumberFormat="1" applyFont="1" applyFill="1" applyBorder="1" applyAlignment="1">
      <alignment horizontal="right"/>
    </xf>
    <xf numFmtId="49" fontId="3" fillId="3" borderId="14" xfId="0" applyNumberFormat="1" applyFont="1" applyFill="1" applyBorder="1"/>
    <xf numFmtId="49" fontId="2" fillId="0" borderId="56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Protection="1">
      <protection locked="0"/>
    </xf>
    <xf numFmtId="4" fontId="2" fillId="0" borderId="14" xfId="0" applyNumberFormat="1" applyFont="1" applyBorder="1" applyAlignment="1" applyProtection="1">
      <alignment horizontal="right"/>
      <protection locked="0"/>
    </xf>
    <xf numFmtId="0" fontId="3" fillId="2" borderId="30" xfId="0" applyFont="1" applyFill="1" applyBorder="1" applyAlignment="1">
      <alignment horizontal="center"/>
    </xf>
    <xf numFmtId="0" fontId="2" fillId="4" borderId="7" xfId="0" applyFont="1" applyFill="1" applyBorder="1"/>
    <xf numFmtId="49" fontId="3" fillId="2" borderId="30" xfId="0" applyNumberFormat="1" applyFont="1" applyFill="1" applyBorder="1" applyAlignment="1">
      <alignment horizontal="center"/>
    </xf>
    <xf numFmtId="49" fontId="2" fillId="4" borderId="7" xfId="0" applyNumberFormat="1" applyFont="1" applyFill="1" applyBorder="1"/>
    <xf numFmtId="49" fontId="2" fillId="0" borderId="4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8" borderId="0" xfId="0" applyFont="1" applyFill="1"/>
    <xf numFmtId="49" fontId="2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2" fillId="0" borderId="9" xfId="0" applyNumberFormat="1" applyFont="1" applyBorder="1" applyAlignment="1">
      <alignment horizontal="center" wrapText="1"/>
    </xf>
    <xf numFmtId="49" fontId="0" fillId="0" borderId="1" xfId="0" applyNumberForma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49" fontId="2" fillId="0" borderId="10" xfId="0" applyNumberFormat="1" applyFont="1" applyBorder="1" applyAlignment="1" applyProtection="1">
      <alignment horizontal="left"/>
      <protection locked="0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0" fillId="0" borderId="0" xfId="0"/>
    <xf numFmtId="49" fontId="2" fillId="0" borderId="17" xfId="0" applyNumberFormat="1" applyFont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center"/>
    </xf>
    <xf numFmtId="49" fontId="3" fillId="2" borderId="45" xfId="0" applyNumberFormat="1" applyFont="1" applyFill="1" applyBorder="1" applyAlignment="1">
      <alignment horizontal="center"/>
    </xf>
    <xf numFmtId="49" fontId="3" fillId="2" borderId="41" xfId="0" applyNumberFormat="1" applyFont="1" applyFill="1" applyBorder="1" applyAlignment="1">
      <alignment horizontal="center"/>
    </xf>
    <xf numFmtId="49" fontId="3" fillId="2" borderId="4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wrapText="1"/>
    </xf>
    <xf numFmtId="49" fontId="3" fillId="2" borderId="24" xfId="0" applyNumberFormat="1" applyFont="1" applyFill="1" applyBorder="1" applyAlignment="1">
      <alignment horizontal="center" wrapText="1"/>
    </xf>
    <xf numFmtId="49" fontId="3" fillId="2" borderId="25" xfId="0" applyNumberFormat="1" applyFont="1" applyFill="1" applyBorder="1" applyAlignment="1">
      <alignment horizontal="center" wrapText="1"/>
    </xf>
    <xf numFmtId="49" fontId="3" fillId="2" borderId="26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horizontal="center" wrapText="1"/>
    </xf>
    <xf numFmtId="49" fontId="2" fillId="2" borderId="49" xfId="0" applyNumberFormat="1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wrapText="1"/>
    </xf>
    <xf numFmtId="49" fontId="2" fillId="2" borderId="50" xfId="0" applyNumberFormat="1" applyFont="1" applyFill="1" applyBorder="1" applyAlignment="1">
      <alignment horizontal="center" wrapText="1"/>
    </xf>
    <xf numFmtId="49" fontId="3" fillId="2" borderId="17" xfId="0" applyNumberFormat="1" applyFont="1" applyFill="1" applyBorder="1" applyAlignment="1">
      <alignment horizontal="center"/>
    </xf>
    <xf numFmtId="49" fontId="3" fillId="2" borderId="53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54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3" borderId="14" xfId="0" applyNumberFormat="1" applyFont="1" applyFill="1" applyBorder="1" applyAlignment="1">
      <alignment horizontal="center"/>
    </xf>
    <xf numFmtId="49" fontId="3" fillId="3" borderId="15" xfId="0" applyNumberFormat="1" applyFont="1" applyFill="1" applyBorder="1" applyAlignment="1">
      <alignment horizontal="center"/>
    </xf>
    <xf numFmtId="49" fontId="3" fillId="3" borderId="10" xfId="0" applyNumberFormat="1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3" xfId="0" applyNumberFormat="1" applyFont="1" applyFill="1" applyBorder="1" applyAlignment="1">
      <alignment horizontal="center" wrapText="1"/>
    </xf>
    <xf numFmtId="49" fontId="2" fillId="6" borderId="57" xfId="0" applyNumberFormat="1" applyFont="1" applyFill="1" applyBorder="1" applyAlignment="1" applyProtection="1">
      <alignment horizontal="center" wrapText="1"/>
      <protection locked="0"/>
    </xf>
    <xf numFmtId="49" fontId="2" fillId="6" borderId="15" xfId="0" applyNumberFormat="1" applyFont="1" applyFill="1" applyBorder="1" applyAlignment="1" applyProtection="1">
      <alignment horizontal="center" wrapText="1"/>
      <protection locked="0"/>
    </xf>
    <xf numFmtId="49" fontId="2" fillId="6" borderId="13" xfId="0" applyNumberFormat="1" applyFont="1" applyFill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57" xfId="0" applyNumberFormat="1" applyFont="1" applyBorder="1" applyAlignment="1" applyProtection="1">
      <alignment horizontal="center"/>
      <protection locked="0"/>
    </xf>
    <xf numFmtId="49" fontId="2" fillId="0" borderId="15" xfId="0" applyNumberFormat="1" applyFont="1" applyBorder="1" applyAlignment="1" applyProtection="1">
      <alignment horizontal="center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35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2" xfId="0" applyNumberFormat="1" applyFont="1" applyBorder="1" applyAlignment="1" applyProtection="1">
      <alignment horizontal="center" wrapText="1"/>
      <protection locked="0"/>
    </xf>
    <xf numFmtId="49" fontId="2" fillId="0" borderId="15" xfId="0" applyNumberFormat="1" applyFont="1" applyBorder="1" applyAlignment="1" applyProtection="1">
      <alignment horizontal="center" wrapText="1"/>
      <protection locked="0"/>
    </xf>
    <xf numFmtId="49" fontId="2" fillId="0" borderId="13" xfId="0" applyNumberFormat="1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/>
    </xf>
    <xf numFmtId="49" fontId="2" fillId="6" borderId="10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Border="1" applyAlignment="1" applyProtection="1">
      <alignment horizontal="center"/>
      <protection locked="0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49" fontId="2" fillId="0" borderId="39" xfId="0" applyNumberFormat="1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71"/>
  <sheetViews>
    <sheetView workbookViewId="0"/>
  </sheetViews>
  <sheetFormatPr defaultRowHeight="15" x14ac:dyDescent="0.2"/>
  <cols>
    <col min="1" max="1" width="0.85546875" customWidth="1"/>
    <col min="2" max="2" width="44.7109375" customWidth="1"/>
    <col min="3" max="4" width="5.7109375" customWidth="1"/>
    <col min="5" max="5" width="6.7109375" customWidth="1"/>
    <col min="6" max="6" width="11.7109375" customWidth="1"/>
    <col min="7" max="7" width="5.7109375" customWidth="1"/>
    <col min="8" max="8" width="4.7109375" hidden="1" customWidth="1"/>
    <col min="9" max="11" width="19.7109375" customWidth="1"/>
    <col min="12" max="12" width="24.28515625" hidden="1" customWidth="1"/>
    <col min="13" max="13" width="51.140625" hidden="1" customWidth="1"/>
    <col min="14" max="14" width="56.7109375" hidden="1" customWidth="1"/>
    <col min="15" max="21" width="0" hidden="1" customWidth="1"/>
  </cols>
  <sheetData>
    <row r="1" spans="2:14" ht="5.0999999999999996" customHeight="1" x14ac:dyDescent="0.2">
      <c r="K1" s="1"/>
    </row>
    <row r="2" spans="2:14" ht="15.75" customHeight="1" x14ac:dyDescent="0.25">
      <c r="B2" s="137" t="s">
        <v>0</v>
      </c>
      <c r="C2" s="138"/>
      <c r="D2" s="134"/>
      <c r="E2" s="134"/>
      <c r="F2" s="134"/>
      <c r="G2" s="134"/>
      <c r="H2" s="134"/>
      <c r="I2" s="134"/>
      <c r="J2" s="137"/>
      <c r="K2" s="2" t="s">
        <v>1</v>
      </c>
      <c r="L2" s="3" t="s">
        <v>2</v>
      </c>
      <c r="M2" s="4"/>
    </row>
    <row r="3" spans="2:14" ht="15" customHeight="1" x14ac:dyDescent="0.2">
      <c r="B3" s="5"/>
      <c r="C3" s="6"/>
      <c r="D3" s="7"/>
      <c r="E3" s="7"/>
      <c r="F3" s="7"/>
      <c r="G3" s="7"/>
      <c r="H3" s="7"/>
      <c r="I3" s="8"/>
      <c r="J3" s="9"/>
      <c r="K3" s="10" t="s">
        <v>3</v>
      </c>
      <c r="L3" s="11" t="s">
        <v>4</v>
      </c>
      <c r="M3" s="4"/>
    </row>
    <row r="4" spans="2:14" ht="15" customHeight="1" x14ac:dyDescent="0.2">
      <c r="B4" s="12" t="s">
        <v>5</v>
      </c>
      <c r="C4" s="143" t="s">
        <v>6</v>
      </c>
      <c r="D4" s="143"/>
      <c r="E4" s="143"/>
      <c r="F4" s="14"/>
      <c r="G4" s="14"/>
      <c r="H4" s="203"/>
      <c r="I4" s="203"/>
      <c r="J4" s="15" t="s">
        <v>7</v>
      </c>
      <c r="K4" s="16">
        <v>45536</v>
      </c>
      <c r="L4" s="11" t="s">
        <v>8</v>
      </c>
      <c r="M4" s="4"/>
    </row>
    <row r="5" spans="2:14" ht="15" customHeight="1" x14ac:dyDescent="0.2">
      <c r="B5" s="6"/>
      <c r="C5" s="17"/>
      <c r="D5" s="17"/>
      <c r="E5" s="17"/>
      <c r="F5" s="6"/>
      <c r="G5" s="6"/>
      <c r="H5" s="6"/>
      <c r="I5" s="4"/>
      <c r="J5" s="18" t="s">
        <v>9</v>
      </c>
      <c r="K5" s="19" t="s">
        <v>10</v>
      </c>
      <c r="L5" s="11" t="s">
        <v>11</v>
      </c>
      <c r="M5" s="4"/>
    </row>
    <row r="6" spans="2:14" ht="15" customHeight="1" x14ac:dyDescent="0.2">
      <c r="B6" s="6" t="s">
        <v>12</v>
      </c>
      <c r="C6" s="144" t="s">
        <v>13</v>
      </c>
      <c r="D6" s="144"/>
      <c r="E6" s="144"/>
      <c r="F6" s="144"/>
      <c r="G6" s="144"/>
      <c r="H6" s="144"/>
      <c r="I6" s="144"/>
      <c r="J6" s="18" t="s">
        <v>14</v>
      </c>
      <c r="K6" s="19" t="s">
        <v>2</v>
      </c>
      <c r="L6" s="11"/>
      <c r="M6" s="4"/>
      <c r="N6" s="20" t="s">
        <v>13</v>
      </c>
    </row>
    <row r="7" spans="2:14" ht="15" customHeight="1" x14ac:dyDescent="0.2">
      <c r="B7" s="6" t="s">
        <v>15</v>
      </c>
      <c r="C7" s="145" t="s">
        <v>16</v>
      </c>
      <c r="D7" s="145"/>
      <c r="E7" s="145"/>
      <c r="F7" s="145"/>
      <c r="G7" s="145"/>
      <c r="H7" s="145"/>
      <c r="I7" s="145"/>
      <c r="J7" s="18" t="s">
        <v>17</v>
      </c>
      <c r="K7" s="19" t="s">
        <v>18</v>
      </c>
      <c r="L7" s="11" t="s">
        <v>4</v>
      </c>
      <c r="M7" s="4"/>
      <c r="N7" s="20" t="s">
        <v>16</v>
      </c>
    </row>
    <row r="8" spans="2:14" ht="15" customHeight="1" x14ac:dyDescent="0.2">
      <c r="B8" s="21" t="s">
        <v>19</v>
      </c>
      <c r="C8" s="17"/>
      <c r="D8" s="17"/>
      <c r="E8" s="17"/>
      <c r="F8" s="17"/>
      <c r="G8" s="17"/>
      <c r="H8" s="17"/>
      <c r="I8" s="22"/>
      <c r="J8" s="18"/>
      <c r="K8" s="23"/>
      <c r="L8" s="11"/>
    </row>
    <row r="9" spans="2:14" ht="13.5" customHeight="1" x14ac:dyDescent="0.2">
      <c r="B9" s="6" t="s">
        <v>20</v>
      </c>
      <c r="C9" s="6"/>
      <c r="D9" s="6"/>
      <c r="E9" s="6"/>
      <c r="F9" s="6"/>
      <c r="G9" s="6"/>
      <c r="H9" s="6"/>
      <c r="I9" s="4"/>
      <c r="J9" s="24"/>
      <c r="K9" s="25" t="s">
        <v>21</v>
      </c>
      <c r="L9" s="11" t="s">
        <v>22</v>
      </c>
    </row>
    <row r="10" spans="2:14" ht="15" customHeight="1" x14ac:dyDescent="0.25">
      <c r="B10" s="134" t="s">
        <v>23</v>
      </c>
      <c r="C10" s="134"/>
      <c r="D10" s="134"/>
      <c r="E10" s="134"/>
      <c r="F10" s="134"/>
      <c r="G10" s="134"/>
      <c r="H10" s="134"/>
      <c r="I10" s="134"/>
      <c r="J10" s="134"/>
      <c r="K10" s="135"/>
      <c r="L10" s="26" t="s">
        <v>24</v>
      </c>
    </row>
    <row r="11" spans="2:14" ht="15" customHeight="1" x14ac:dyDescent="0.2">
      <c r="B11" s="27"/>
      <c r="C11" s="27"/>
      <c r="D11" s="1"/>
      <c r="E11" s="1"/>
      <c r="F11" s="1"/>
      <c r="G11" s="1"/>
      <c r="H11" s="1"/>
      <c r="I11" s="28"/>
      <c r="J11" s="28"/>
      <c r="K11" s="1"/>
      <c r="L11" s="4"/>
    </row>
    <row r="12" spans="2:14" ht="12.75" customHeight="1" x14ac:dyDescent="0.2">
      <c r="B12" s="136" t="s">
        <v>25</v>
      </c>
      <c r="C12" s="139" t="s">
        <v>26</v>
      </c>
      <c r="D12" s="139" t="s">
        <v>27</v>
      </c>
      <c r="E12" s="146"/>
      <c r="F12" s="147"/>
      <c r="G12" s="136"/>
      <c r="H12" s="139"/>
      <c r="I12" s="139" t="s">
        <v>28</v>
      </c>
      <c r="J12" s="139" t="s">
        <v>29</v>
      </c>
      <c r="K12" s="146" t="s">
        <v>30</v>
      </c>
      <c r="L12" s="29"/>
    </row>
    <row r="13" spans="2:14" ht="15" customHeight="1" x14ac:dyDescent="0.2">
      <c r="B13" s="136"/>
      <c r="C13" s="139"/>
      <c r="D13" s="148"/>
      <c r="E13" s="149"/>
      <c r="F13" s="149"/>
      <c r="G13" s="149"/>
      <c r="H13" s="148"/>
      <c r="I13" s="139"/>
      <c r="J13" s="139"/>
      <c r="K13" s="146"/>
      <c r="L13" s="29"/>
    </row>
    <row r="14" spans="2:14" ht="15" customHeight="1" x14ac:dyDescent="0.2">
      <c r="B14" s="136"/>
      <c r="C14" s="139"/>
      <c r="D14" s="150"/>
      <c r="E14" s="149"/>
      <c r="F14" s="149"/>
      <c r="G14" s="149"/>
      <c r="H14" s="150"/>
      <c r="I14" s="139"/>
      <c r="J14" s="139"/>
      <c r="K14" s="146"/>
      <c r="L14" s="29"/>
    </row>
    <row r="15" spans="2:14" ht="13.5" customHeight="1" x14ac:dyDescent="0.2">
      <c r="B15" s="30">
        <v>1</v>
      </c>
      <c r="C15" s="31">
        <v>2</v>
      </c>
      <c r="D15" s="155">
        <v>3</v>
      </c>
      <c r="E15" s="156"/>
      <c r="F15" s="157"/>
      <c r="G15" s="158"/>
      <c r="H15" s="32"/>
      <c r="I15" s="33" t="s">
        <v>31</v>
      </c>
      <c r="J15" s="33" t="s">
        <v>32</v>
      </c>
      <c r="K15" s="34" t="s">
        <v>33</v>
      </c>
      <c r="L15" s="35"/>
    </row>
    <row r="16" spans="2:14" ht="15" customHeight="1" x14ac:dyDescent="0.2">
      <c r="B16" s="36" t="s">
        <v>34</v>
      </c>
      <c r="C16" s="37" t="s">
        <v>35</v>
      </c>
      <c r="D16" s="159" t="s">
        <v>36</v>
      </c>
      <c r="E16" s="160"/>
      <c r="F16" s="161"/>
      <c r="G16" s="162"/>
      <c r="H16" s="38"/>
      <c r="I16" s="39">
        <v>39354445.409999996</v>
      </c>
      <c r="J16" s="39">
        <v>23252428.199999999</v>
      </c>
      <c r="K16" s="40">
        <v>16724116.73</v>
      </c>
      <c r="L16" s="41"/>
    </row>
    <row r="17" spans="2:21" ht="15" customHeight="1" x14ac:dyDescent="0.2">
      <c r="B17" s="42" t="s">
        <v>37</v>
      </c>
      <c r="C17" s="43"/>
      <c r="D17" s="183"/>
      <c r="E17" s="184"/>
      <c r="F17" s="185"/>
      <c r="G17" s="186"/>
      <c r="H17" s="44"/>
      <c r="I17" s="45"/>
      <c r="J17" s="45"/>
      <c r="K17" s="46"/>
      <c r="L17" s="41"/>
    </row>
    <row r="18" spans="2:21" ht="15" customHeight="1" x14ac:dyDescent="0.2">
      <c r="B18" s="47"/>
      <c r="C18" s="48" t="s">
        <v>35</v>
      </c>
      <c r="D18" s="49" t="s">
        <v>38</v>
      </c>
      <c r="E18" s="200" t="s">
        <v>39</v>
      </c>
      <c r="F18" s="201"/>
      <c r="G18" s="202"/>
      <c r="H18" s="51"/>
      <c r="I18" s="52"/>
      <c r="J18" s="52"/>
      <c r="K18" s="53">
        <f t="shared" ref="K18:K53" si="0">IF(IF(I18="",0,I18)=0,0,(IF(I18&gt;0,IF(J18&gt;I18,0,I18-J18),IF(J18&gt;I18,I18-J18,0))))</f>
        <v>0</v>
      </c>
      <c r="L18" s="54"/>
      <c r="M18" s="55" t="str">
        <f t="shared" ref="M18:M53" si="1">IF(D18="","000",D18)&amp;IF(E18="","00000000000000000",E18)</f>
        <v>00000000000000000000</v>
      </c>
      <c r="N18" s="55"/>
      <c r="O18" s="55"/>
      <c r="P18" s="55"/>
      <c r="Q18" s="55"/>
      <c r="R18" s="55"/>
      <c r="S18" s="55"/>
      <c r="T18" s="55"/>
      <c r="U18" s="55"/>
    </row>
    <row r="19" spans="2:21" ht="82.35" customHeight="1" x14ac:dyDescent="0.2">
      <c r="B19" s="47" t="s">
        <v>40</v>
      </c>
      <c r="C19" s="48" t="s">
        <v>35</v>
      </c>
      <c r="D19" s="49" t="s">
        <v>41</v>
      </c>
      <c r="E19" s="200" t="s">
        <v>42</v>
      </c>
      <c r="F19" s="201"/>
      <c r="G19" s="202"/>
      <c r="H19" s="51"/>
      <c r="I19" s="52">
        <v>1300000</v>
      </c>
      <c r="J19" s="52">
        <v>1048154.5</v>
      </c>
      <c r="K19" s="53">
        <f t="shared" si="0"/>
        <v>251845.5</v>
      </c>
      <c r="L19" s="54"/>
      <c r="M19" s="55" t="str">
        <f t="shared" si="1"/>
        <v>18210102010010000110</v>
      </c>
      <c r="N19" s="55"/>
      <c r="O19" s="55"/>
      <c r="P19" s="55"/>
      <c r="Q19" s="55"/>
      <c r="R19" s="55"/>
      <c r="S19" s="55"/>
      <c r="T19" s="55"/>
      <c r="U19" s="55"/>
    </row>
    <row r="20" spans="2:21" ht="82.35" customHeight="1" x14ac:dyDescent="0.2">
      <c r="B20" s="47" t="s">
        <v>43</v>
      </c>
      <c r="C20" s="48" t="s">
        <v>35</v>
      </c>
      <c r="D20" s="49" t="s">
        <v>41</v>
      </c>
      <c r="E20" s="200" t="s">
        <v>44</v>
      </c>
      <c r="F20" s="201"/>
      <c r="G20" s="202"/>
      <c r="H20" s="51"/>
      <c r="I20" s="52">
        <v>500</v>
      </c>
      <c r="J20" s="52">
        <v>-679.7</v>
      </c>
      <c r="K20" s="53">
        <f t="shared" si="0"/>
        <v>1179.7</v>
      </c>
      <c r="L20" s="54"/>
      <c r="M20" s="55" t="str">
        <f t="shared" si="1"/>
        <v>18210102020010000110</v>
      </c>
      <c r="N20" s="55"/>
      <c r="O20" s="55"/>
      <c r="P20" s="55"/>
      <c r="Q20" s="55"/>
      <c r="R20" s="55"/>
      <c r="S20" s="55"/>
      <c r="T20" s="55"/>
      <c r="U20" s="55"/>
    </row>
    <row r="21" spans="2:21" ht="72.2" customHeight="1" x14ac:dyDescent="0.2">
      <c r="B21" s="47" t="s">
        <v>45</v>
      </c>
      <c r="C21" s="48" t="s">
        <v>35</v>
      </c>
      <c r="D21" s="49" t="s">
        <v>41</v>
      </c>
      <c r="E21" s="200" t="s">
        <v>46</v>
      </c>
      <c r="F21" s="201"/>
      <c r="G21" s="202"/>
      <c r="H21" s="51"/>
      <c r="I21" s="52">
        <v>500</v>
      </c>
      <c r="J21" s="52">
        <v>6693.98</v>
      </c>
      <c r="K21" s="53">
        <f t="shared" si="0"/>
        <v>0</v>
      </c>
      <c r="L21" s="54"/>
      <c r="M21" s="55" t="str">
        <f t="shared" si="1"/>
        <v>18210102030010000110</v>
      </c>
      <c r="N21" s="55"/>
      <c r="O21" s="55"/>
      <c r="P21" s="55"/>
      <c r="Q21" s="55"/>
      <c r="R21" s="55"/>
      <c r="S21" s="55"/>
      <c r="T21" s="55"/>
      <c r="U21" s="55"/>
    </row>
    <row r="22" spans="2:21" ht="112.7" customHeight="1" x14ac:dyDescent="0.2">
      <c r="B22" s="47" t="s">
        <v>47</v>
      </c>
      <c r="C22" s="48" t="s">
        <v>35</v>
      </c>
      <c r="D22" s="49" t="s">
        <v>41</v>
      </c>
      <c r="E22" s="200" t="s">
        <v>48</v>
      </c>
      <c r="F22" s="201"/>
      <c r="G22" s="202"/>
      <c r="H22" s="51"/>
      <c r="I22" s="52">
        <v>2300</v>
      </c>
      <c r="J22" s="52">
        <v>0</v>
      </c>
      <c r="K22" s="53">
        <f t="shared" si="0"/>
        <v>2300</v>
      </c>
      <c r="L22" s="54"/>
      <c r="M22" s="55" t="str">
        <f t="shared" si="1"/>
        <v>18210102080010000110</v>
      </c>
      <c r="N22" s="55"/>
      <c r="O22" s="55"/>
      <c r="P22" s="55"/>
      <c r="Q22" s="55"/>
      <c r="R22" s="55"/>
      <c r="S22" s="55"/>
      <c r="T22" s="55"/>
      <c r="U22" s="55"/>
    </row>
    <row r="23" spans="2:21" ht="51.95" customHeight="1" x14ac:dyDescent="0.2">
      <c r="B23" s="47" t="s">
        <v>49</v>
      </c>
      <c r="C23" s="48" t="s">
        <v>35</v>
      </c>
      <c r="D23" s="49" t="s">
        <v>41</v>
      </c>
      <c r="E23" s="200" t="s">
        <v>50</v>
      </c>
      <c r="F23" s="201"/>
      <c r="G23" s="202"/>
      <c r="H23" s="51"/>
      <c r="I23" s="52"/>
      <c r="J23" s="52">
        <v>1195.3</v>
      </c>
      <c r="K23" s="53">
        <f t="shared" si="0"/>
        <v>0</v>
      </c>
      <c r="L23" s="54"/>
      <c r="M23" s="55" t="str">
        <f t="shared" si="1"/>
        <v>18210102130010000110</v>
      </c>
      <c r="N23" s="55"/>
      <c r="O23" s="55"/>
      <c r="P23" s="55"/>
      <c r="Q23" s="55"/>
      <c r="R23" s="55"/>
      <c r="S23" s="55"/>
      <c r="T23" s="55"/>
      <c r="U23" s="55"/>
    </row>
    <row r="24" spans="2:21" ht="92.45" customHeight="1" x14ac:dyDescent="0.2">
      <c r="B24" s="47" t="s">
        <v>51</v>
      </c>
      <c r="C24" s="48" t="s">
        <v>35</v>
      </c>
      <c r="D24" s="49" t="s">
        <v>41</v>
      </c>
      <c r="E24" s="200" t="s">
        <v>52</v>
      </c>
      <c r="F24" s="201"/>
      <c r="G24" s="202"/>
      <c r="H24" s="51"/>
      <c r="I24" s="52">
        <v>1268600</v>
      </c>
      <c r="J24" s="52">
        <v>1022703.06</v>
      </c>
      <c r="K24" s="53">
        <f t="shared" si="0"/>
        <v>245896.93999999994</v>
      </c>
      <c r="L24" s="54"/>
      <c r="M24" s="55" t="str">
        <f t="shared" si="1"/>
        <v>18210302231010000110</v>
      </c>
      <c r="N24" s="55"/>
      <c r="O24" s="55"/>
      <c r="P24" s="55"/>
      <c r="Q24" s="55"/>
      <c r="R24" s="55"/>
      <c r="S24" s="55"/>
      <c r="T24" s="55"/>
      <c r="U24" s="55"/>
    </row>
    <row r="25" spans="2:21" ht="102.6" customHeight="1" x14ac:dyDescent="0.2">
      <c r="B25" s="47" t="s">
        <v>53</v>
      </c>
      <c r="C25" s="48" t="s">
        <v>35</v>
      </c>
      <c r="D25" s="49" t="s">
        <v>41</v>
      </c>
      <c r="E25" s="200" t="s">
        <v>54</v>
      </c>
      <c r="F25" s="201"/>
      <c r="G25" s="202"/>
      <c r="H25" s="51"/>
      <c r="I25" s="52">
        <v>7000</v>
      </c>
      <c r="J25" s="52">
        <v>6038.78</v>
      </c>
      <c r="K25" s="53">
        <f t="shared" si="0"/>
        <v>961.22000000000025</v>
      </c>
      <c r="L25" s="54"/>
      <c r="M25" s="55" t="str">
        <f t="shared" si="1"/>
        <v>18210302241010000110</v>
      </c>
      <c r="N25" s="55"/>
      <c r="O25" s="55"/>
      <c r="P25" s="55"/>
      <c r="Q25" s="55"/>
      <c r="R25" s="55"/>
      <c r="S25" s="55"/>
      <c r="T25" s="55"/>
      <c r="U25" s="55"/>
    </row>
    <row r="26" spans="2:21" ht="92.45" customHeight="1" x14ac:dyDescent="0.2">
      <c r="B26" s="47" t="s">
        <v>55</v>
      </c>
      <c r="C26" s="48" t="s">
        <v>35</v>
      </c>
      <c r="D26" s="49" t="s">
        <v>41</v>
      </c>
      <c r="E26" s="200" t="s">
        <v>56</v>
      </c>
      <c r="F26" s="201"/>
      <c r="G26" s="202"/>
      <c r="H26" s="51"/>
      <c r="I26" s="52">
        <v>1701300</v>
      </c>
      <c r="J26" s="52">
        <v>1077437.24</v>
      </c>
      <c r="K26" s="53">
        <f t="shared" si="0"/>
        <v>623862.76</v>
      </c>
      <c r="L26" s="54"/>
      <c r="M26" s="55" t="str">
        <f t="shared" si="1"/>
        <v>18210302251010000110</v>
      </c>
      <c r="N26" s="55"/>
      <c r="O26" s="55"/>
      <c r="P26" s="55"/>
      <c r="Q26" s="55"/>
      <c r="R26" s="55"/>
      <c r="S26" s="55"/>
      <c r="T26" s="55"/>
      <c r="U26" s="55"/>
    </row>
    <row r="27" spans="2:21" ht="92.45" customHeight="1" x14ac:dyDescent="0.2">
      <c r="B27" s="47" t="s">
        <v>57</v>
      </c>
      <c r="C27" s="48" t="s">
        <v>35</v>
      </c>
      <c r="D27" s="49" t="s">
        <v>41</v>
      </c>
      <c r="E27" s="200" t="s">
        <v>58</v>
      </c>
      <c r="F27" s="201"/>
      <c r="G27" s="202"/>
      <c r="H27" s="51"/>
      <c r="I27" s="52">
        <v>-160000</v>
      </c>
      <c r="J27" s="52">
        <v>-116315.4</v>
      </c>
      <c r="K27" s="53">
        <f t="shared" si="0"/>
        <v>-43684.600000000006</v>
      </c>
      <c r="L27" s="54"/>
      <c r="M27" s="55" t="str">
        <f t="shared" si="1"/>
        <v>18210302261010000110</v>
      </c>
      <c r="N27" s="55"/>
      <c r="O27" s="55"/>
      <c r="P27" s="55"/>
      <c r="Q27" s="55"/>
      <c r="R27" s="55"/>
      <c r="S27" s="55"/>
      <c r="T27" s="55"/>
      <c r="U27" s="55"/>
    </row>
    <row r="28" spans="2:21" ht="31.7" customHeight="1" x14ac:dyDescent="0.2">
      <c r="B28" s="47" t="s">
        <v>59</v>
      </c>
      <c r="C28" s="48" t="s">
        <v>35</v>
      </c>
      <c r="D28" s="49" t="s">
        <v>41</v>
      </c>
      <c r="E28" s="200" t="s">
        <v>60</v>
      </c>
      <c r="F28" s="201"/>
      <c r="G28" s="202"/>
      <c r="H28" s="51"/>
      <c r="I28" s="52">
        <v>544000</v>
      </c>
      <c r="J28" s="52">
        <v>41359.589999999997</v>
      </c>
      <c r="K28" s="53">
        <f t="shared" si="0"/>
        <v>502640.41000000003</v>
      </c>
      <c r="L28" s="54"/>
      <c r="M28" s="55" t="str">
        <f t="shared" si="1"/>
        <v>18210601030100000110</v>
      </c>
      <c r="N28" s="55"/>
      <c r="O28" s="55"/>
      <c r="P28" s="55"/>
      <c r="Q28" s="55"/>
      <c r="R28" s="55"/>
      <c r="S28" s="55"/>
      <c r="T28" s="55"/>
      <c r="U28" s="55"/>
    </row>
    <row r="29" spans="2:21" ht="31.7" customHeight="1" x14ac:dyDescent="0.2">
      <c r="B29" s="47" t="s">
        <v>61</v>
      </c>
      <c r="C29" s="48" t="s">
        <v>35</v>
      </c>
      <c r="D29" s="49" t="s">
        <v>41</v>
      </c>
      <c r="E29" s="200" t="s">
        <v>62</v>
      </c>
      <c r="F29" s="201"/>
      <c r="G29" s="202"/>
      <c r="H29" s="51"/>
      <c r="I29" s="52">
        <v>2021000</v>
      </c>
      <c r="J29" s="52">
        <v>203719.75</v>
      </c>
      <c r="K29" s="53">
        <f t="shared" si="0"/>
        <v>1817280.25</v>
      </c>
      <c r="L29" s="54"/>
      <c r="M29" s="55" t="str">
        <f t="shared" si="1"/>
        <v>18210606033100000110</v>
      </c>
      <c r="N29" s="55"/>
      <c r="O29" s="55"/>
      <c r="P29" s="55"/>
      <c r="Q29" s="55"/>
      <c r="R29" s="55"/>
      <c r="S29" s="55"/>
      <c r="T29" s="55"/>
      <c r="U29" s="55"/>
    </row>
    <row r="30" spans="2:21" ht="31.7" customHeight="1" x14ac:dyDescent="0.2">
      <c r="B30" s="47" t="s">
        <v>63</v>
      </c>
      <c r="C30" s="48" t="s">
        <v>35</v>
      </c>
      <c r="D30" s="49" t="s">
        <v>41</v>
      </c>
      <c r="E30" s="200" t="s">
        <v>64</v>
      </c>
      <c r="F30" s="201"/>
      <c r="G30" s="202"/>
      <c r="H30" s="51"/>
      <c r="I30" s="52">
        <v>746000</v>
      </c>
      <c r="J30" s="52">
        <v>100243.87</v>
      </c>
      <c r="K30" s="53">
        <f t="shared" si="0"/>
        <v>645756.13</v>
      </c>
      <c r="L30" s="54"/>
      <c r="M30" s="55" t="str">
        <f t="shared" si="1"/>
        <v>18210606043100000110</v>
      </c>
      <c r="N30" s="55"/>
      <c r="O30" s="55"/>
      <c r="P30" s="55"/>
      <c r="Q30" s="55"/>
      <c r="R30" s="55"/>
      <c r="S30" s="55"/>
      <c r="T30" s="55"/>
      <c r="U30" s="55"/>
    </row>
    <row r="31" spans="2:21" ht="51.95" customHeight="1" x14ac:dyDescent="0.2">
      <c r="B31" s="47" t="s">
        <v>65</v>
      </c>
      <c r="C31" s="48" t="s">
        <v>35</v>
      </c>
      <c r="D31" s="49" t="s">
        <v>41</v>
      </c>
      <c r="E31" s="200" t="s">
        <v>66</v>
      </c>
      <c r="F31" s="201"/>
      <c r="G31" s="202"/>
      <c r="H31" s="51"/>
      <c r="I31" s="52">
        <v>5000</v>
      </c>
      <c r="J31" s="52">
        <v>4170</v>
      </c>
      <c r="K31" s="53">
        <f t="shared" si="0"/>
        <v>830</v>
      </c>
      <c r="L31" s="54"/>
      <c r="M31" s="55" t="str">
        <f t="shared" si="1"/>
        <v>18210804020010000110</v>
      </c>
      <c r="N31" s="55"/>
      <c r="O31" s="55"/>
      <c r="P31" s="55"/>
      <c r="Q31" s="55"/>
      <c r="R31" s="55"/>
      <c r="S31" s="55"/>
      <c r="T31" s="55"/>
      <c r="U31" s="55"/>
    </row>
    <row r="32" spans="2:21" ht="62.1" customHeight="1" x14ac:dyDescent="0.2">
      <c r="B32" s="47" t="s">
        <v>67</v>
      </c>
      <c r="C32" s="48" t="s">
        <v>35</v>
      </c>
      <c r="D32" s="49" t="s">
        <v>2</v>
      </c>
      <c r="E32" s="200" t="s">
        <v>68</v>
      </c>
      <c r="F32" s="201"/>
      <c r="G32" s="202"/>
      <c r="H32" s="51"/>
      <c r="I32" s="52">
        <v>0</v>
      </c>
      <c r="J32" s="52">
        <v>598909.91</v>
      </c>
      <c r="K32" s="53">
        <f t="shared" si="0"/>
        <v>0</v>
      </c>
      <c r="L32" s="54"/>
      <c r="M32" s="55" t="str">
        <f t="shared" si="1"/>
        <v>44011105025100000120</v>
      </c>
      <c r="N32" s="55"/>
      <c r="O32" s="55"/>
      <c r="P32" s="55"/>
      <c r="Q32" s="55"/>
      <c r="R32" s="55"/>
      <c r="S32" s="55"/>
      <c r="T32" s="55"/>
      <c r="U32" s="55"/>
    </row>
    <row r="33" spans="2:21" ht="51.95" customHeight="1" x14ac:dyDescent="0.2">
      <c r="B33" s="47" t="s">
        <v>69</v>
      </c>
      <c r="C33" s="48" t="s">
        <v>35</v>
      </c>
      <c r="D33" s="49" t="s">
        <v>2</v>
      </c>
      <c r="E33" s="200" t="s">
        <v>70</v>
      </c>
      <c r="F33" s="201"/>
      <c r="G33" s="202"/>
      <c r="H33" s="51"/>
      <c r="I33" s="52">
        <v>370000</v>
      </c>
      <c r="J33" s="52">
        <v>297169.88</v>
      </c>
      <c r="K33" s="53">
        <f t="shared" si="0"/>
        <v>72830.12</v>
      </c>
      <c r="L33" s="54"/>
      <c r="M33" s="55" t="str">
        <f t="shared" si="1"/>
        <v>44011105035100000120</v>
      </c>
      <c r="N33" s="55"/>
      <c r="O33" s="55"/>
      <c r="P33" s="55"/>
      <c r="Q33" s="55"/>
      <c r="R33" s="55"/>
      <c r="S33" s="55"/>
      <c r="T33" s="55"/>
      <c r="U33" s="55"/>
    </row>
    <row r="34" spans="2:21" ht="72.2" customHeight="1" x14ac:dyDescent="0.2">
      <c r="B34" s="47" t="s">
        <v>71</v>
      </c>
      <c r="C34" s="48" t="s">
        <v>35</v>
      </c>
      <c r="D34" s="49" t="s">
        <v>2</v>
      </c>
      <c r="E34" s="200" t="s">
        <v>72</v>
      </c>
      <c r="F34" s="201"/>
      <c r="G34" s="202"/>
      <c r="H34" s="51"/>
      <c r="I34" s="52">
        <v>0</v>
      </c>
      <c r="J34" s="52">
        <v>0.33</v>
      </c>
      <c r="K34" s="53">
        <f t="shared" si="0"/>
        <v>0</v>
      </c>
      <c r="L34" s="54"/>
      <c r="M34" s="55" t="str">
        <f t="shared" si="1"/>
        <v>44011105325100000120</v>
      </c>
      <c r="N34" s="55"/>
      <c r="O34" s="55"/>
      <c r="P34" s="55"/>
      <c r="Q34" s="55"/>
      <c r="R34" s="55"/>
      <c r="S34" s="55"/>
      <c r="T34" s="55"/>
      <c r="U34" s="55"/>
    </row>
    <row r="35" spans="2:21" ht="62.1" customHeight="1" x14ac:dyDescent="0.2">
      <c r="B35" s="47" t="s">
        <v>73</v>
      </c>
      <c r="C35" s="48" t="s">
        <v>35</v>
      </c>
      <c r="D35" s="49" t="s">
        <v>2</v>
      </c>
      <c r="E35" s="200" t="s">
        <v>74</v>
      </c>
      <c r="F35" s="201"/>
      <c r="G35" s="202"/>
      <c r="H35" s="51"/>
      <c r="I35" s="52">
        <v>120000</v>
      </c>
      <c r="J35" s="52">
        <v>102993.69</v>
      </c>
      <c r="K35" s="53">
        <f t="shared" si="0"/>
        <v>17006.309999999998</v>
      </c>
      <c r="L35" s="54"/>
      <c r="M35" s="55" t="str">
        <f t="shared" si="1"/>
        <v>44011109045100000120</v>
      </c>
      <c r="N35" s="55"/>
      <c r="O35" s="55"/>
      <c r="P35" s="55"/>
      <c r="Q35" s="55"/>
      <c r="R35" s="55"/>
      <c r="S35" s="55"/>
      <c r="T35" s="55"/>
      <c r="U35" s="55"/>
    </row>
    <row r="36" spans="2:21" ht="41.65" customHeight="1" x14ac:dyDescent="0.2">
      <c r="B36" s="47" t="s">
        <v>75</v>
      </c>
      <c r="C36" s="48" t="s">
        <v>35</v>
      </c>
      <c r="D36" s="49" t="s">
        <v>2</v>
      </c>
      <c r="E36" s="200" t="s">
        <v>76</v>
      </c>
      <c r="F36" s="201"/>
      <c r="G36" s="202"/>
      <c r="H36" s="51"/>
      <c r="I36" s="52">
        <v>64400</v>
      </c>
      <c r="J36" s="52">
        <v>0</v>
      </c>
      <c r="K36" s="53">
        <f t="shared" si="0"/>
        <v>64400</v>
      </c>
      <c r="L36" s="54"/>
      <c r="M36" s="55" t="str">
        <f t="shared" si="1"/>
        <v>44011406025100000430</v>
      </c>
      <c r="N36" s="55"/>
      <c r="O36" s="55"/>
      <c r="P36" s="55"/>
      <c r="Q36" s="55"/>
      <c r="R36" s="55"/>
      <c r="S36" s="55"/>
      <c r="T36" s="55"/>
      <c r="U36" s="55"/>
    </row>
    <row r="37" spans="2:21" ht="21.4" customHeight="1" x14ac:dyDescent="0.2">
      <c r="B37" s="47" t="s">
        <v>77</v>
      </c>
      <c r="C37" s="48" t="s">
        <v>35</v>
      </c>
      <c r="D37" s="49" t="s">
        <v>2</v>
      </c>
      <c r="E37" s="200" t="s">
        <v>78</v>
      </c>
      <c r="F37" s="201"/>
      <c r="G37" s="202"/>
      <c r="H37" s="51"/>
      <c r="I37" s="52">
        <v>0</v>
      </c>
      <c r="J37" s="52">
        <v>0</v>
      </c>
      <c r="K37" s="53">
        <f t="shared" si="0"/>
        <v>0</v>
      </c>
      <c r="L37" s="54"/>
      <c r="M37" s="55" t="str">
        <f t="shared" si="1"/>
        <v>44011701050100000180</v>
      </c>
      <c r="N37" s="55"/>
      <c r="O37" s="55"/>
      <c r="P37" s="55"/>
      <c r="Q37" s="55"/>
      <c r="R37" s="55"/>
      <c r="S37" s="55"/>
      <c r="T37" s="55"/>
      <c r="U37" s="55"/>
    </row>
    <row r="38" spans="2:21" ht="31.7" customHeight="1" x14ac:dyDescent="0.2">
      <c r="B38" s="47" t="s">
        <v>79</v>
      </c>
      <c r="C38" s="48" t="s">
        <v>35</v>
      </c>
      <c r="D38" s="49" t="s">
        <v>2</v>
      </c>
      <c r="E38" s="200" t="s">
        <v>80</v>
      </c>
      <c r="F38" s="201"/>
      <c r="G38" s="202"/>
      <c r="H38" s="51"/>
      <c r="I38" s="52">
        <v>15064100</v>
      </c>
      <c r="J38" s="52">
        <v>11298200</v>
      </c>
      <c r="K38" s="53">
        <f t="shared" si="0"/>
        <v>3765900</v>
      </c>
      <c r="L38" s="54"/>
      <c r="M38" s="55" t="str">
        <f t="shared" si="1"/>
        <v>44020216001100000150</v>
      </c>
      <c r="N38" s="55"/>
      <c r="O38" s="55"/>
      <c r="P38" s="55"/>
      <c r="Q38" s="55"/>
      <c r="R38" s="55"/>
      <c r="S38" s="55"/>
      <c r="T38" s="55"/>
      <c r="U38" s="55"/>
    </row>
    <row r="39" spans="2:21" ht="51.95" customHeight="1" x14ac:dyDescent="0.2">
      <c r="B39" s="47" t="s">
        <v>81</v>
      </c>
      <c r="C39" s="48" t="s">
        <v>35</v>
      </c>
      <c r="D39" s="49" t="s">
        <v>2</v>
      </c>
      <c r="E39" s="200" t="s">
        <v>82</v>
      </c>
      <c r="F39" s="201"/>
      <c r="G39" s="202"/>
      <c r="H39" s="51"/>
      <c r="I39" s="52">
        <v>1069784.1000000001</v>
      </c>
      <c r="J39" s="52">
        <v>960624.86</v>
      </c>
      <c r="K39" s="53">
        <f t="shared" si="0"/>
        <v>109159.24000000011</v>
      </c>
      <c r="L39" s="54"/>
      <c r="M39" s="55" t="str">
        <f t="shared" si="1"/>
        <v>44020225299100000150</v>
      </c>
      <c r="N39" s="55"/>
      <c r="O39" s="55"/>
      <c r="P39" s="55"/>
      <c r="Q39" s="55"/>
      <c r="R39" s="55"/>
      <c r="S39" s="55"/>
      <c r="T39" s="55"/>
      <c r="U39" s="55"/>
    </row>
    <row r="40" spans="2:21" ht="31.7" customHeight="1" x14ac:dyDescent="0.2">
      <c r="B40" s="47" t="s">
        <v>83</v>
      </c>
      <c r="C40" s="48" t="s">
        <v>35</v>
      </c>
      <c r="D40" s="49" t="s">
        <v>2</v>
      </c>
      <c r="E40" s="200" t="s">
        <v>84</v>
      </c>
      <c r="F40" s="201"/>
      <c r="G40" s="202"/>
      <c r="H40" s="51"/>
      <c r="I40" s="52">
        <v>111681.48</v>
      </c>
      <c r="J40" s="52">
        <v>0</v>
      </c>
      <c r="K40" s="53">
        <f t="shared" si="0"/>
        <v>111681.48</v>
      </c>
      <c r="L40" s="54"/>
      <c r="M40" s="55" t="str">
        <f t="shared" si="1"/>
        <v>44020225599100000150</v>
      </c>
      <c r="N40" s="55"/>
      <c r="O40" s="55"/>
      <c r="P40" s="55"/>
      <c r="Q40" s="55"/>
      <c r="R40" s="55"/>
      <c r="S40" s="55"/>
      <c r="T40" s="55"/>
      <c r="U40" s="55"/>
    </row>
    <row r="41" spans="2:21" ht="15" customHeight="1" x14ac:dyDescent="0.2">
      <c r="B41" s="47" t="s">
        <v>85</v>
      </c>
      <c r="C41" s="48" t="s">
        <v>35</v>
      </c>
      <c r="D41" s="49" t="s">
        <v>2</v>
      </c>
      <c r="E41" s="200" t="s">
        <v>86</v>
      </c>
      <c r="F41" s="201"/>
      <c r="G41" s="202"/>
      <c r="H41" s="51"/>
      <c r="I41" s="52">
        <v>1000000</v>
      </c>
      <c r="J41" s="52">
        <v>1000000</v>
      </c>
      <c r="K41" s="53">
        <f t="shared" si="0"/>
        <v>0</v>
      </c>
      <c r="L41" s="54"/>
      <c r="M41" s="55" t="str">
        <f t="shared" si="1"/>
        <v>44020229999100000150</v>
      </c>
      <c r="N41" s="55"/>
      <c r="O41" s="55"/>
      <c r="P41" s="55"/>
      <c r="Q41" s="55"/>
      <c r="R41" s="55"/>
      <c r="S41" s="55"/>
      <c r="T41" s="55"/>
      <c r="U41" s="55"/>
    </row>
    <row r="42" spans="2:21" ht="15" customHeight="1" x14ac:dyDescent="0.2">
      <c r="B42" s="47" t="s">
        <v>85</v>
      </c>
      <c r="C42" s="48" t="s">
        <v>35</v>
      </c>
      <c r="D42" s="49" t="s">
        <v>2</v>
      </c>
      <c r="E42" s="200" t="s">
        <v>86</v>
      </c>
      <c r="F42" s="201"/>
      <c r="G42" s="202"/>
      <c r="H42" s="51"/>
      <c r="I42" s="52">
        <v>500000</v>
      </c>
      <c r="J42" s="52">
        <v>500000</v>
      </c>
      <c r="K42" s="53">
        <f t="shared" si="0"/>
        <v>0</v>
      </c>
      <c r="L42" s="54"/>
      <c r="M42" s="55" t="str">
        <f t="shared" si="1"/>
        <v>44020229999100000150</v>
      </c>
      <c r="N42" s="55"/>
      <c r="O42" s="55"/>
      <c r="P42" s="55"/>
      <c r="Q42" s="55"/>
      <c r="R42" s="55"/>
      <c r="S42" s="55"/>
      <c r="T42" s="55"/>
      <c r="U42" s="55"/>
    </row>
    <row r="43" spans="2:21" ht="15" customHeight="1" x14ac:dyDescent="0.2">
      <c r="B43" s="47" t="s">
        <v>85</v>
      </c>
      <c r="C43" s="48" t="s">
        <v>35</v>
      </c>
      <c r="D43" s="49" t="s">
        <v>2</v>
      </c>
      <c r="E43" s="200" t="s">
        <v>86</v>
      </c>
      <c r="F43" s="201"/>
      <c r="G43" s="202"/>
      <c r="H43" s="51"/>
      <c r="I43" s="52">
        <v>816000</v>
      </c>
      <c r="J43" s="52">
        <v>0</v>
      </c>
      <c r="K43" s="53">
        <f t="shared" si="0"/>
        <v>816000</v>
      </c>
      <c r="L43" s="54"/>
      <c r="M43" s="55" t="str">
        <f t="shared" si="1"/>
        <v>44020229999100000150</v>
      </c>
      <c r="N43" s="55"/>
      <c r="O43" s="55"/>
      <c r="P43" s="55"/>
      <c r="Q43" s="55"/>
      <c r="R43" s="55"/>
      <c r="S43" s="55"/>
      <c r="T43" s="55"/>
      <c r="U43" s="55"/>
    </row>
    <row r="44" spans="2:21" ht="15" customHeight="1" x14ac:dyDescent="0.2">
      <c r="B44" s="47" t="s">
        <v>85</v>
      </c>
      <c r="C44" s="48" t="s">
        <v>35</v>
      </c>
      <c r="D44" s="49" t="s">
        <v>2</v>
      </c>
      <c r="E44" s="200" t="s">
        <v>86</v>
      </c>
      <c r="F44" s="201"/>
      <c r="G44" s="202"/>
      <c r="H44" s="51"/>
      <c r="I44" s="52">
        <v>800000</v>
      </c>
      <c r="J44" s="52">
        <v>800000</v>
      </c>
      <c r="K44" s="53">
        <f t="shared" si="0"/>
        <v>0</v>
      </c>
      <c r="L44" s="54"/>
      <c r="M44" s="55" t="str">
        <f t="shared" si="1"/>
        <v>44020229999100000150</v>
      </c>
      <c r="N44" s="55"/>
      <c r="O44" s="55"/>
      <c r="P44" s="55"/>
      <c r="Q44" s="55"/>
      <c r="R44" s="55"/>
      <c r="S44" s="55"/>
      <c r="T44" s="55"/>
      <c r="U44" s="55"/>
    </row>
    <row r="45" spans="2:21" ht="31.7" customHeight="1" x14ac:dyDescent="0.2">
      <c r="B45" s="47" t="s">
        <v>87</v>
      </c>
      <c r="C45" s="48" t="s">
        <v>35</v>
      </c>
      <c r="D45" s="49" t="s">
        <v>2</v>
      </c>
      <c r="E45" s="200" t="s">
        <v>88</v>
      </c>
      <c r="F45" s="201"/>
      <c r="G45" s="202"/>
      <c r="H45" s="51"/>
      <c r="I45" s="52">
        <v>259800</v>
      </c>
      <c r="J45" s="52">
        <v>168200</v>
      </c>
      <c r="K45" s="53">
        <f t="shared" si="0"/>
        <v>91600</v>
      </c>
      <c r="L45" s="54"/>
      <c r="M45" s="55" t="str">
        <f t="shared" si="1"/>
        <v>44020230024100000150</v>
      </c>
      <c r="N45" s="55"/>
      <c r="O45" s="55"/>
      <c r="P45" s="55"/>
      <c r="Q45" s="55"/>
      <c r="R45" s="55"/>
      <c r="S45" s="55"/>
      <c r="T45" s="55"/>
      <c r="U45" s="55"/>
    </row>
    <row r="46" spans="2:21" ht="41.65" customHeight="1" x14ac:dyDescent="0.2">
      <c r="B46" s="47" t="s">
        <v>89</v>
      </c>
      <c r="C46" s="48" t="s">
        <v>35</v>
      </c>
      <c r="D46" s="49" t="s">
        <v>2</v>
      </c>
      <c r="E46" s="200" t="s">
        <v>90</v>
      </c>
      <c r="F46" s="201"/>
      <c r="G46" s="202"/>
      <c r="H46" s="51"/>
      <c r="I46" s="52">
        <v>345500</v>
      </c>
      <c r="J46" s="52">
        <v>258750</v>
      </c>
      <c r="K46" s="53">
        <f t="shared" si="0"/>
        <v>86750</v>
      </c>
      <c r="L46" s="54"/>
      <c r="M46" s="55" t="str">
        <f t="shared" si="1"/>
        <v>44020235118100000150</v>
      </c>
      <c r="N46" s="55"/>
      <c r="O46" s="55"/>
      <c r="P46" s="55"/>
      <c r="Q46" s="55"/>
      <c r="R46" s="55"/>
      <c r="S46" s="55"/>
      <c r="T46" s="55"/>
      <c r="U46" s="55"/>
    </row>
    <row r="47" spans="2:21" ht="51.95" customHeight="1" x14ac:dyDescent="0.2">
      <c r="B47" s="47" t="s">
        <v>91</v>
      </c>
      <c r="C47" s="48" t="s">
        <v>35</v>
      </c>
      <c r="D47" s="49" t="s">
        <v>2</v>
      </c>
      <c r="E47" s="200" t="s">
        <v>92</v>
      </c>
      <c r="F47" s="201"/>
      <c r="G47" s="202"/>
      <c r="H47" s="51"/>
      <c r="I47" s="52">
        <v>9441135.6500000004</v>
      </c>
      <c r="J47" s="52">
        <v>2832340.5</v>
      </c>
      <c r="K47" s="53">
        <f t="shared" si="0"/>
        <v>6608795.1500000004</v>
      </c>
      <c r="L47" s="54"/>
      <c r="M47" s="55" t="str">
        <f t="shared" si="1"/>
        <v>44020240014100000150</v>
      </c>
      <c r="N47" s="55"/>
      <c r="O47" s="55"/>
      <c r="P47" s="55"/>
      <c r="Q47" s="55"/>
      <c r="R47" s="55"/>
      <c r="S47" s="55"/>
      <c r="T47" s="55"/>
      <c r="U47" s="55"/>
    </row>
    <row r="48" spans="2:21" ht="51.95" customHeight="1" x14ac:dyDescent="0.2">
      <c r="B48" s="47" t="s">
        <v>91</v>
      </c>
      <c r="C48" s="48" t="s">
        <v>35</v>
      </c>
      <c r="D48" s="49" t="s">
        <v>2</v>
      </c>
      <c r="E48" s="200" t="s">
        <v>92</v>
      </c>
      <c r="F48" s="201"/>
      <c r="G48" s="202"/>
      <c r="H48" s="51"/>
      <c r="I48" s="52">
        <v>542175.43999999994</v>
      </c>
      <c r="J48" s="52">
        <v>542175.43999999994</v>
      </c>
      <c r="K48" s="53">
        <f t="shared" si="0"/>
        <v>0</v>
      </c>
      <c r="L48" s="54"/>
      <c r="M48" s="55" t="str">
        <f t="shared" si="1"/>
        <v>44020240014100000150</v>
      </c>
      <c r="N48" s="55"/>
      <c r="O48" s="55"/>
      <c r="P48" s="55"/>
      <c r="Q48" s="55"/>
      <c r="R48" s="55"/>
      <c r="S48" s="55"/>
      <c r="T48" s="55"/>
      <c r="U48" s="55"/>
    </row>
    <row r="49" spans="2:21" ht="51.95" customHeight="1" x14ac:dyDescent="0.2">
      <c r="B49" s="47" t="s">
        <v>91</v>
      </c>
      <c r="C49" s="48" t="s">
        <v>35</v>
      </c>
      <c r="D49" s="49" t="s">
        <v>2</v>
      </c>
      <c r="E49" s="200" t="s">
        <v>92</v>
      </c>
      <c r="F49" s="201"/>
      <c r="G49" s="202"/>
      <c r="H49" s="51"/>
      <c r="I49" s="52">
        <v>128914.7</v>
      </c>
      <c r="J49" s="52">
        <v>84798.62</v>
      </c>
      <c r="K49" s="53">
        <f t="shared" si="0"/>
        <v>44116.08</v>
      </c>
      <c r="L49" s="54"/>
      <c r="M49" s="55" t="str">
        <f t="shared" si="1"/>
        <v>44020240014100000150</v>
      </c>
      <c r="N49" s="55"/>
      <c r="O49" s="55"/>
      <c r="P49" s="55"/>
      <c r="Q49" s="55"/>
      <c r="R49" s="55"/>
      <c r="S49" s="55"/>
      <c r="T49" s="55"/>
      <c r="U49" s="55"/>
    </row>
    <row r="50" spans="2:21" ht="51.95" customHeight="1" x14ac:dyDescent="0.2">
      <c r="B50" s="47" t="s">
        <v>91</v>
      </c>
      <c r="C50" s="48" t="s">
        <v>35</v>
      </c>
      <c r="D50" s="49" t="s">
        <v>2</v>
      </c>
      <c r="E50" s="200" t="s">
        <v>92</v>
      </c>
      <c r="F50" s="201"/>
      <c r="G50" s="202"/>
      <c r="H50" s="51"/>
      <c r="I50" s="52">
        <v>1134754.04</v>
      </c>
      <c r="J50" s="52">
        <v>247744</v>
      </c>
      <c r="K50" s="53">
        <f t="shared" si="0"/>
        <v>887010.04</v>
      </c>
      <c r="L50" s="54"/>
      <c r="M50" s="55" t="str">
        <f t="shared" si="1"/>
        <v>44020240014100000150</v>
      </c>
      <c r="N50" s="55"/>
      <c r="O50" s="55"/>
      <c r="P50" s="55"/>
      <c r="Q50" s="55"/>
      <c r="R50" s="55"/>
      <c r="S50" s="55"/>
      <c r="T50" s="55"/>
      <c r="U50" s="55"/>
    </row>
    <row r="51" spans="2:21" ht="31.7" customHeight="1" x14ac:dyDescent="0.2">
      <c r="B51" s="47" t="s">
        <v>93</v>
      </c>
      <c r="C51" s="48" t="s">
        <v>35</v>
      </c>
      <c r="D51" s="49" t="s">
        <v>2</v>
      </c>
      <c r="E51" s="200" t="s">
        <v>94</v>
      </c>
      <c r="F51" s="201"/>
      <c r="G51" s="202"/>
      <c r="H51" s="51"/>
      <c r="I51" s="52">
        <v>100000</v>
      </c>
      <c r="J51" s="52">
        <v>100800</v>
      </c>
      <c r="K51" s="53">
        <f t="shared" si="0"/>
        <v>0</v>
      </c>
      <c r="L51" s="54"/>
      <c r="M51" s="55" t="str">
        <f t="shared" si="1"/>
        <v>44020705020100000150</v>
      </c>
      <c r="N51" s="55"/>
      <c r="O51" s="55"/>
      <c r="P51" s="55"/>
      <c r="Q51" s="55"/>
      <c r="R51" s="55"/>
      <c r="S51" s="55"/>
      <c r="T51" s="55"/>
      <c r="U51" s="55"/>
    </row>
    <row r="52" spans="2:21" ht="21.4" customHeight="1" x14ac:dyDescent="0.2">
      <c r="B52" s="47" t="s">
        <v>95</v>
      </c>
      <c r="C52" s="48" t="s">
        <v>35</v>
      </c>
      <c r="D52" s="49" t="s">
        <v>2</v>
      </c>
      <c r="E52" s="200" t="s">
        <v>96</v>
      </c>
      <c r="F52" s="201"/>
      <c r="G52" s="202"/>
      <c r="H52" s="51"/>
      <c r="I52" s="52">
        <v>50000</v>
      </c>
      <c r="J52" s="52">
        <v>65000</v>
      </c>
      <c r="K52" s="53">
        <f t="shared" si="0"/>
        <v>0</v>
      </c>
      <c r="L52" s="54"/>
      <c r="M52" s="55" t="str">
        <f t="shared" si="1"/>
        <v>44020705030100000150</v>
      </c>
      <c r="N52" s="55"/>
      <c r="O52" s="55"/>
      <c r="P52" s="55"/>
      <c r="Q52" s="55"/>
      <c r="R52" s="55"/>
      <c r="S52" s="55"/>
      <c r="T52" s="55"/>
      <c r="U52" s="55"/>
    </row>
    <row r="53" spans="2:21" ht="72.2" customHeight="1" x14ac:dyDescent="0.2">
      <c r="B53" s="47" t="s">
        <v>97</v>
      </c>
      <c r="C53" s="48" t="s">
        <v>35</v>
      </c>
      <c r="D53" s="49" t="s">
        <v>2</v>
      </c>
      <c r="E53" s="200" t="s">
        <v>98</v>
      </c>
      <c r="F53" s="201"/>
      <c r="G53" s="202"/>
      <c r="H53" s="51"/>
      <c r="I53" s="52">
        <v>0</v>
      </c>
      <c r="J53" s="52">
        <v>0</v>
      </c>
      <c r="K53" s="53">
        <f t="shared" si="0"/>
        <v>0</v>
      </c>
      <c r="L53" s="54"/>
      <c r="M53" s="55" t="str">
        <f t="shared" si="1"/>
        <v>44020805000100000150</v>
      </c>
      <c r="N53" s="55"/>
      <c r="O53" s="55"/>
      <c r="P53" s="55"/>
      <c r="Q53" s="55"/>
      <c r="R53" s="55"/>
      <c r="S53" s="55"/>
      <c r="T53" s="55"/>
      <c r="U53" s="55"/>
    </row>
    <row r="54" spans="2:21" ht="0.75" customHeight="1" x14ac:dyDescent="0.2">
      <c r="B54" s="56"/>
      <c r="C54" s="57"/>
      <c r="D54" s="58"/>
      <c r="E54" s="197"/>
      <c r="F54" s="198"/>
      <c r="G54" s="199"/>
      <c r="H54" s="197"/>
      <c r="I54" s="61"/>
      <c r="J54" s="61"/>
      <c r="K54" s="62"/>
      <c r="L54" s="63"/>
    </row>
    <row r="55" spans="2:21" ht="15" customHeight="1" x14ac:dyDescent="0.2">
      <c r="B55" s="64"/>
      <c r="C55" s="65"/>
      <c r="D55" s="66"/>
      <c r="E55" s="66"/>
      <c r="F55" s="66"/>
      <c r="G55" s="66"/>
      <c r="H55" s="66"/>
      <c r="I55" s="67"/>
      <c r="J55" s="67"/>
      <c r="K55" s="66"/>
      <c r="L55" s="14"/>
    </row>
    <row r="56" spans="2:21" ht="12.75" customHeight="1" x14ac:dyDescent="0.25">
      <c r="B56" s="134" t="s">
        <v>99</v>
      </c>
      <c r="C56" s="134"/>
      <c r="D56" s="134"/>
      <c r="E56" s="134"/>
      <c r="F56" s="134"/>
      <c r="G56" s="134"/>
      <c r="H56" s="134"/>
      <c r="I56" s="134"/>
      <c r="J56" s="134"/>
      <c r="K56" s="134"/>
      <c r="L56" s="68"/>
    </row>
    <row r="57" spans="2:21" ht="15" customHeight="1" x14ac:dyDescent="0.2">
      <c r="B57" s="27"/>
      <c r="C57" s="27"/>
      <c r="D57" s="1"/>
      <c r="E57" s="1"/>
      <c r="F57" s="1"/>
      <c r="G57" s="1"/>
      <c r="H57" s="1"/>
      <c r="I57" s="28"/>
      <c r="J57" s="28"/>
      <c r="K57" s="69" t="s">
        <v>100</v>
      </c>
      <c r="L57" s="70"/>
    </row>
    <row r="58" spans="2:21" ht="12.75" customHeight="1" x14ac:dyDescent="0.2">
      <c r="B58" s="136" t="s">
        <v>25</v>
      </c>
      <c r="C58" s="139" t="s">
        <v>26</v>
      </c>
      <c r="D58" s="139" t="s">
        <v>101</v>
      </c>
      <c r="E58" s="146"/>
      <c r="F58" s="147"/>
      <c r="G58" s="136"/>
      <c r="H58" s="139"/>
      <c r="I58" s="139" t="s">
        <v>28</v>
      </c>
      <c r="J58" s="139" t="s">
        <v>29</v>
      </c>
      <c r="K58" s="146" t="s">
        <v>30</v>
      </c>
      <c r="L58" s="29"/>
    </row>
    <row r="59" spans="2:21" ht="15" customHeight="1" x14ac:dyDescent="0.2">
      <c r="B59" s="136"/>
      <c r="C59" s="139"/>
      <c r="D59" s="148"/>
      <c r="E59" s="149"/>
      <c r="F59" s="149"/>
      <c r="G59" s="149"/>
      <c r="H59" s="148"/>
      <c r="I59" s="139"/>
      <c r="J59" s="139"/>
      <c r="K59" s="146"/>
      <c r="L59" s="29"/>
    </row>
    <row r="60" spans="2:21" ht="15" customHeight="1" x14ac:dyDescent="0.2">
      <c r="B60" s="136"/>
      <c r="C60" s="139"/>
      <c r="D60" s="150"/>
      <c r="E60" s="149"/>
      <c r="F60" s="149"/>
      <c r="G60" s="149"/>
      <c r="H60" s="150"/>
      <c r="I60" s="139"/>
      <c r="J60" s="139"/>
      <c r="K60" s="146"/>
      <c r="L60" s="29"/>
    </row>
    <row r="61" spans="2:21" ht="13.5" customHeight="1" x14ac:dyDescent="0.2">
      <c r="B61" s="30">
        <v>1</v>
      </c>
      <c r="C61" s="31">
        <v>2</v>
      </c>
      <c r="D61" s="155">
        <v>3</v>
      </c>
      <c r="E61" s="156"/>
      <c r="F61" s="157"/>
      <c r="G61" s="158"/>
      <c r="H61" s="32"/>
      <c r="I61" s="33" t="s">
        <v>31</v>
      </c>
      <c r="J61" s="33" t="s">
        <v>32</v>
      </c>
      <c r="K61" s="34" t="s">
        <v>33</v>
      </c>
      <c r="L61" s="35"/>
    </row>
    <row r="62" spans="2:21" ht="15" customHeight="1" x14ac:dyDescent="0.2">
      <c r="B62" s="36" t="s">
        <v>102</v>
      </c>
      <c r="C62" s="37" t="s">
        <v>103</v>
      </c>
      <c r="D62" s="159" t="s">
        <v>36</v>
      </c>
      <c r="E62" s="160"/>
      <c r="F62" s="161"/>
      <c r="G62" s="162"/>
      <c r="H62" s="38"/>
      <c r="I62" s="39">
        <v>41231445.409999996</v>
      </c>
      <c r="J62" s="39">
        <v>21011102.359999999</v>
      </c>
      <c r="K62" s="40">
        <v>20220343.050000001</v>
      </c>
      <c r="L62" s="41"/>
    </row>
    <row r="63" spans="2:21" ht="12.75" customHeight="1" x14ac:dyDescent="0.2">
      <c r="B63" s="42" t="s">
        <v>37</v>
      </c>
      <c r="C63" s="43"/>
      <c r="D63" s="183"/>
      <c r="E63" s="184"/>
      <c r="F63" s="185"/>
      <c r="G63" s="186"/>
      <c r="H63" s="44"/>
      <c r="I63" s="45"/>
      <c r="J63" s="45"/>
      <c r="K63" s="46"/>
      <c r="L63" s="41"/>
    </row>
    <row r="64" spans="2:21" ht="21.4" customHeight="1" x14ac:dyDescent="0.2">
      <c r="B64" s="47" t="s">
        <v>104</v>
      </c>
      <c r="C64" s="48" t="s">
        <v>103</v>
      </c>
      <c r="D64" s="49" t="s">
        <v>2</v>
      </c>
      <c r="E64" s="71" t="s">
        <v>105</v>
      </c>
      <c r="F64" s="71" t="s">
        <v>106</v>
      </c>
      <c r="G64" s="50" t="s">
        <v>107</v>
      </c>
      <c r="H64" s="72"/>
      <c r="I64" s="52">
        <v>730000</v>
      </c>
      <c r="J64" s="52">
        <v>430015.8</v>
      </c>
      <c r="K64" s="53">
        <f t="shared" ref="K64:K95" si="2">IF(IF(I64="",0,I64)=0,0,(IF(I64&gt;0,IF(J64&gt;I64,0,I64-J64),IF(J64&gt;I64,I64-J64,0))))</f>
        <v>299984.2</v>
      </c>
      <c r="L64" s="73"/>
      <c r="M64" s="55" t="str">
        <f t="shared" ref="M64:M95" si="3">IF(D64="","000",D64)&amp;IF(E64="","0000",E64)&amp;IF(F64="","0000000000",F64)&amp;IF(G64="","000",G64)&amp;H64</f>
        <v>44001029120001000121</v>
      </c>
      <c r="N64" s="55"/>
      <c r="O64" s="55"/>
      <c r="P64" s="55"/>
      <c r="Q64" s="55"/>
      <c r="R64" s="55"/>
      <c r="S64" s="55"/>
      <c r="T64" s="55"/>
      <c r="U64" s="55"/>
    </row>
    <row r="65" spans="2:21" ht="31.7" customHeight="1" x14ac:dyDescent="0.2">
      <c r="B65" s="47" t="s">
        <v>108</v>
      </c>
      <c r="C65" s="48" t="s">
        <v>103</v>
      </c>
      <c r="D65" s="49" t="s">
        <v>2</v>
      </c>
      <c r="E65" s="71" t="s">
        <v>105</v>
      </c>
      <c r="F65" s="71" t="s">
        <v>106</v>
      </c>
      <c r="G65" s="50" t="s">
        <v>109</v>
      </c>
      <c r="H65" s="72"/>
      <c r="I65" s="52">
        <v>44500</v>
      </c>
      <c r="J65" s="52">
        <v>44500</v>
      </c>
      <c r="K65" s="53">
        <f t="shared" si="2"/>
        <v>0</v>
      </c>
      <c r="L65" s="73"/>
      <c r="M65" s="55" t="str">
        <f t="shared" si="3"/>
        <v>44001029120001000122</v>
      </c>
      <c r="N65" s="55"/>
      <c r="O65" s="55"/>
      <c r="P65" s="55"/>
      <c r="Q65" s="55"/>
      <c r="R65" s="55"/>
      <c r="S65" s="55"/>
      <c r="T65" s="55"/>
      <c r="U65" s="55"/>
    </row>
    <row r="66" spans="2:21" ht="31.7" customHeight="1" x14ac:dyDescent="0.2">
      <c r="B66" s="47" t="s">
        <v>110</v>
      </c>
      <c r="C66" s="48" t="s">
        <v>103</v>
      </c>
      <c r="D66" s="49" t="s">
        <v>2</v>
      </c>
      <c r="E66" s="71" t="s">
        <v>105</v>
      </c>
      <c r="F66" s="71" t="s">
        <v>106</v>
      </c>
      <c r="G66" s="50" t="s">
        <v>111</v>
      </c>
      <c r="H66" s="72"/>
      <c r="I66" s="52">
        <v>220000</v>
      </c>
      <c r="J66" s="52">
        <v>118452.41</v>
      </c>
      <c r="K66" s="53">
        <f t="shared" si="2"/>
        <v>101547.59</v>
      </c>
      <c r="L66" s="73"/>
      <c r="M66" s="55" t="str">
        <f t="shared" si="3"/>
        <v>44001029120001000129</v>
      </c>
      <c r="N66" s="55"/>
      <c r="O66" s="55"/>
      <c r="P66" s="55"/>
      <c r="Q66" s="55"/>
      <c r="R66" s="55"/>
      <c r="S66" s="55"/>
      <c r="T66" s="55"/>
      <c r="U66" s="55"/>
    </row>
    <row r="67" spans="2:21" ht="15" customHeight="1" x14ac:dyDescent="0.2">
      <c r="B67" s="47" t="s">
        <v>112</v>
      </c>
      <c r="C67" s="48" t="s">
        <v>103</v>
      </c>
      <c r="D67" s="49" t="s">
        <v>2</v>
      </c>
      <c r="E67" s="71" t="s">
        <v>113</v>
      </c>
      <c r="F67" s="71" t="s">
        <v>114</v>
      </c>
      <c r="G67" s="50" t="s">
        <v>115</v>
      </c>
      <c r="H67" s="72"/>
      <c r="I67" s="52">
        <v>5000</v>
      </c>
      <c r="J67" s="52">
        <v>0</v>
      </c>
      <c r="K67" s="53">
        <f t="shared" si="2"/>
        <v>5000</v>
      </c>
      <c r="L67" s="73"/>
      <c r="M67" s="55" t="str">
        <f t="shared" si="3"/>
        <v>44001039220001000244</v>
      </c>
      <c r="N67" s="55"/>
      <c r="O67" s="55"/>
      <c r="P67" s="55"/>
      <c r="Q67" s="55"/>
      <c r="R67" s="55"/>
      <c r="S67" s="55"/>
      <c r="T67" s="55"/>
      <c r="U67" s="55"/>
    </row>
    <row r="68" spans="2:21" ht="21.4" customHeight="1" x14ac:dyDescent="0.2">
      <c r="B68" s="47" t="s">
        <v>104</v>
      </c>
      <c r="C68" s="48" t="s">
        <v>103</v>
      </c>
      <c r="D68" s="49" t="s">
        <v>2</v>
      </c>
      <c r="E68" s="71" t="s">
        <v>116</v>
      </c>
      <c r="F68" s="71" t="s">
        <v>117</v>
      </c>
      <c r="G68" s="50" t="s">
        <v>107</v>
      </c>
      <c r="H68" s="72"/>
      <c r="I68" s="52">
        <v>193400</v>
      </c>
      <c r="J68" s="52">
        <v>112812</v>
      </c>
      <c r="K68" s="53">
        <f t="shared" si="2"/>
        <v>80588</v>
      </c>
      <c r="L68" s="73"/>
      <c r="M68" s="55" t="str">
        <f t="shared" si="3"/>
        <v>44001049210070280121</v>
      </c>
      <c r="N68" s="55"/>
      <c r="O68" s="55"/>
      <c r="P68" s="55"/>
      <c r="Q68" s="55"/>
      <c r="R68" s="55"/>
      <c r="S68" s="55"/>
      <c r="T68" s="55"/>
      <c r="U68" s="55"/>
    </row>
    <row r="69" spans="2:21" ht="31.7" customHeight="1" x14ac:dyDescent="0.2">
      <c r="B69" s="47" t="s">
        <v>110</v>
      </c>
      <c r="C69" s="48" t="s">
        <v>103</v>
      </c>
      <c r="D69" s="49" t="s">
        <v>2</v>
      </c>
      <c r="E69" s="71" t="s">
        <v>116</v>
      </c>
      <c r="F69" s="71" t="s">
        <v>117</v>
      </c>
      <c r="G69" s="50" t="s">
        <v>111</v>
      </c>
      <c r="H69" s="72"/>
      <c r="I69" s="52">
        <v>58400</v>
      </c>
      <c r="J69" s="52">
        <v>34069</v>
      </c>
      <c r="K69" s="53">
        <f t="shared" si="2"/>
        <v>24331</v>
      </c>
      <c r="L69" s="73"/>
      <c r="M69" s="55" t="str">
        <f t="shared" si="3"/>
        <v>44001049210070280129</v>
      </c>
      <c r="N69" s="55"/>
      <c r="O69" s="55"/>
      <c r="P69" s="55"/>
      <c r="Q69" s="55"/>
      <c r="R69" s="55"/>
      <c r="S69" s="55"/>
      <c r="T69" s="55"/>
      <c r="U69" s="55"/>
    </row>
    <row r="70" spans="2:21" ht="15" customHeight="1" x14ac:dyDescent="0.2">
      <c r="B70" s="47" t="s">
        <v>112</v>
      </c>
      <c r="C70" s="48" t="s">
        <v>103</v>
      </c>
      <c r="D70" s="49" t="s">
        <v>2</v>
      </c>
      <c r="E70" s="71" t="s">
        <v>116</v>
      </c>
      <c r="F70" s="71" t="s">
        <v>117</v>
      </c>
      <c r="G70" s="50" t="s">
        <v>115</v>
      </c>
      <c r="H70" s="72"/>
      <c r="I70" s="52">
        <v>7500</v>
      </c>
      <c r="J70" s="52">
        <v>0</v>
      </c>
      <c r="K70" s="53">
        <f t="shared" si="2"/>
        <v>7500</v>
      </c>
      <c r="L70" s="73"/>
      <c r="M70" s="55" t="str">
        <f t="shared" si="3"/>
        <v>44001049210070280244</v>
      </c>
      <c r="N70" s="55"/>
      <c r="O70" s="55"/>
      <c r="P70" s="55"/>
      <c r="Q70" s="55"/>
      <c r="R70" s="55"/>
      <c r="S70" s="55"/>
      <c r="T70" s="55"/>
      <c r="U70" s="55"/>
    </row>
    <row r="71" spans="2:21" ht="15" customHeight="1" x14ac:dyDescent="0.2">
      <c r="B71" s="47" t="s">
        <v>112</v>
      </c>
      <c r="C71" s="48" t="s">
        <v>103</v>
      </c>
      <c r="D71" s="49" t="s">
        <v>2</v>
      </c>
      <c r="E71" s="71" t="s">
        <v>116</v>
      </c>
      <c r="F71" s="71" t="s">
        <v>118</v>
      </c>
      <c r="G71" s="50" t="s">
        <v>115</v>
      </c>
      <c r="H71" s="72"/>
      <c r="I71" s="52">
        <v>500</v>
      </c>
      <c r="J71" s="52">
        <v>0</v>
      </c>
      <c r="K71" s="53">
        <f t="shared" si="2"/>
        <v>500</v>
      </c>
      <c r="L71" s="73"/>
      <c r="M71" s="55" t="str">
        <f t="shared" si="3"/>
        <v>44001049210070650244</v>
      </c>
      <c r="N71" s="55"/>
      <c r="O71" s="55"/>
      <c r="P71" s="55"/>
      <c r="Q71" s="55"/>
      <c r="R71" s="55"/>
      <c r="S71" s="55"/>
      <c r="T71" s="55"/>
      <c r="U71" s="55"/>
    </row>
    <row r="72" spans="2:21" ht="21.4" customHeight="1" x14ac:dyDescent="0.2">
      <c r="B72" s="47" t="s">
        <v>104</v>
      </c>
      <c r="C72" s="48" t="s">
        <v>103</v>
      </c>
      <c r="D72" s="49" t="s">
        <v>2</v>
      </c>
      <c r="E72" s="71" t="s">
        <v>116</v>
      </c>
      <c r="F72" s="71" t="s">
        <v>119</v>
      </c>
      <c r="G72" s="50" t="s">
        <v>107</v>
      </c>
      <c r="H72" s="72"/>
      <c r="I72" s="52">
        <v>5153000</v>
      </c>
      <c r="J72" s="52">
        <v>2934519.6</v>
      </c>
      <c r="K72" s="53">
        <f t="shared" si="2"/>
        <v>2218480.4</v>
      </c>
      <c r="L72" s="73"/>
      <c r="M72" s="55" t="str">
        <f t="shared" si="3"/>
        <v>44001049320001000121</v>
      </c>
      <c r="N72" s="55"/>
      <c r="O72" s="55"/>
      <c r="P72" s="55"/>
      <c r="Q72" s="55"/>
      <c r="R72" s="55"/>
      <c r="S72" s="55"/>
      <c r="T72" s="55"/>
      <c r="U72" s="55"/>
    </row>
    <row r="73" spans="2:21" ht="31.7" customHeight="1" x14ac:dyDescent="0.2">
      <c r="B73" s="47" t="s">
        <v>108</v>
      </c>
      <c r="C73" s="48" t="s">
        <v>103</v>
      </c>
      <c r="D73" s="49" t="s">
        <v>2</v>
      </c>
      <c r="E73" s="71" t="s">
        <v>116</v>
      </c>
      <c r="F73" s="71" t="s">
        <v>119</v>
      </c>
      <c r="G73" s="50" t="s">
        <v>109</v>
      </c>
      <c r="H73" s="72"/>
      <c r="I73" s="52">
        <v>267000</v>
      </c>
      <c r="J73" s="52">
        <v>133500</v>
      </c>
      <c r="K73" s="53">
        <f t="shared" si="2"/>
        <v>133500</v>
      </c>
      <c r="L73" s="73"/>
      <c r="M73" s="55" t="str">
        <f t="shared" si="3"/>
        <v>44001049320001000122</v>
      </c>
      <c r="N73" s="55"/>
      <c r="O73" s="55"/>
      <c r="P73" s="55"/>
      <c r="Q73" s="55"/>
      <c r="R73" s="55"/>
      <c r="S73" s="55"/>
      <c r="T73" s="55"/>
      <c r="U73" s="55"/>
    </row>
    <row r="74" spans="2:21" ht="31.7" customHeight="1" x14ac:dyDescent="0.2">
      <c r="B74" s="47" t="s">
        <v>110</v>
      </c>
      <c r="C74" s="48" t="s">
        <v>103</v>
      </c>
      <c r="D74" s="49" t="s">
        <v>2</v>
      </c>
      <c r="E74" s="71" t="s">
        <v>116</v>
      </c>
      <c r="F74" s="71" t="s">
        <v>119</v>
      </c>
      <c r="G74" s="50" t="s">
        <v>111</v>
      </c>
      <c r="H74" s="72"/>
      <c r="I74" s="52">
        <v>1556100</v>
      </c>
      <c r="J74" s="52">
        <v>788327.65</v>
      </c>
      <c r="K74" s="53">
        <f t="shared" si="2"/>
        <v>767772.35</v>
      </c>
      <c r="L74" s="73"/>
      <c r="M74" s="55" t="str">
        <f t="shared" si="3"/>
        <v>44001049320001000129</v>
      </c>
      <c r="N74" s="55"/>
      <c r="O74" s="55"/>
      <c r="P74" s="55"/>
      <c r="Q74" s="55"/>
      <c r="R74" s="55"/>
      <c r="S74" s="55"/>
      <c r="T74" s="55"/>
      <c r="U74" s="55"/>
    </row>
    <row r="75" spans="2:21" ht="15" customHeight="1" x14ac:dyDescent="0.2">
      <c r="B75" s="47" t="s">
        <v>112</v>
      </c>
      <c r="C75" s="48" t="s">
        <v>103</v>
      </c>
      <c r="D75" s="49" t="s">
        <v>2</v>
      </c>
      <c r="E75" s="71" t="s">
        <v>116</v>
      </c>
      <c r="F75" s="71" t="s">
        <v>119</v>
      </c>
      <c r="G75" s="50" t="s">
        <v>115</v>
      </c>
      <c r="H75" s="72"/>
      <c r="I75" s="52">
        <v>954840</v>
      </c>
      <c r="J75" s="52">
        <v>828394.27</v>
      </c>
      <c r="K75" s="53">
        <f t="shared" si="2"/>
        <v>126445.72999999998</v>
      </c>
      <c r="L75" s="73"/>
      <c r="M75" s="55" t="str">
        <f t="shared" si="3"/>
        <v>44001049320001000244</v>
      </c>
      <c r="N75" s="55"/>
      <c r="O75" s="55"/>
      <c r="P75" s="55"/>
      <c r="Q75" s="55"/>
      <c r="R75" s="55"/>
      <c r="S75" s="55"/>
      <c r="T75" s="55"/>
      <c r="U75" s="55"/>
    </row>
    <row r="76" spans="2:21" ht="15" customHeight="1" x14ac:dyDescent="0.2">
      <c r="B76" s="47" t="s">
        <v>120</v>
      </c>
      <c r="C76" s="48" t="s">
        <v>103</v>
      </c>
      <c r="D76" s="49" t="s">
        <v>2</v>
      </c>
      <c r="E76" s="71" t="s">
        <v>116</v>
      </c>
      <c r="F76" s="71" t="s">
        <v>119</v>
      </c>
      <c r="G76" s="50" t="s">
        <v>121</v>
      </c>
      <c r="H76" s="72"/>
      <c r="I76" s="52">
        <v>1500000</v>
      </c>
      <c r="J76" s="52">
        <v>876229.59</v>
      </c>
      <c r="K76" s="53">
        <f t="shared" si="2"/>
        <v>623770.41</v>
      </c>
      <c r="L76" s="73"/>
      <c r="M76" s="55" t="str">
        <f t="shared" si="3"/>
        <v>44001049320001000247</v>
      </c>
      <c r="N76" s="55"/>
      <c r="O76" s="55"/>
      <c r="P76" s="55"/>
      <c r="Q76" s="55"/>
      <c r="R76" s="55"/>
      <c r="S76" s="55"/>
      <c r="T76" s="55"/>
      <c r="U76" s="55"/>
    </row>
    <row r="77" spans="2:21" ht="15" customHeight="1" x14ac:dyDescent="0.2">
      <c r="B77" s="47" t="s">
        <v>122</v>
      </c>
      <c r="C77" s="48" t="s">
        <v>103</v>
      </c>
      <c r="D77" s="49" t="s">
        <v>2</v>
      </c>
      <c r="E77" s="71" t="s">
        <v>123</v>
      </c>
      <c r="F77" s="71" t="s">
        <v>124</v>
      </c>
      <c r="G77" s="50" t="s">
        <v>125</v>
      </c>
      <c r="H77" s="72"/>
      <c r="I77" s="52">
        <v>119000</v>
      </c>
      <c r="J77" s="52">
        <v>89250</v>
      </c>
      <c r="K77" s="53">
        <f t="shared" si="2"/>
        <v>29750</v>
      </c>
      <c r="L77" s="73"/>
      <c r="M77" s="55" t="str">
        <f t="shared" si="3"/>
        <v>44001068810063230540</v>
      </c>
      <c r="N77" s="55"/>
      <c r="O77" s="55"/>
      <c r="P77" s="55"/>
      <c r="Q77" s="55"/>
      <c r="R77" s="55"/>
      <c r="S77" s="55"/>
      <c r="T77" s="55"/>
      <c r="U77" s="55"/>
    </row>
    <row r="78" spans="2:21" ht="15" customHeight="1" x14ac:dyDescent="0.2">
      <c r="B78" s="47" t="s">
        <v>126</v>
      </c>
      <c r="C78" s="48" t="s">
        <v>103</v>
      </c>
      <c r="D78" s="49" t="s">
        <v>2</v>
      </c>
      <c r="E78" s="71" t="s">
        <v>127</v>
      </c>
      <c r="F78" s="71" t="s">
        <v>128</v>
      </c>
      <c r="G78" s="50" t="s">
        <v>129</v>
      </c>
      <c r="H78" s="72"/>
      <c r="I78" s="52">
        <v>10000</v>
      </c>
      <c r="J78" s="52">
        <v>0</v>
      </c>
      <c r="K78" s="53">
        <f t="shared" si="2"/>
        <v>10000</v>
      </c>
      <c r="L78" s="73"/>
      <c r="M78" s="55" t="str">
        <f t="shared" si="3"/>
        <v>44001119590021020870</v>
      </c>
      <c r="N78" s="55"/>
      <c r="O78" s="55"/>
      <c r="P78" s="55"/>
      <c r="Q78" s="55"/>
      <c r="R78" s="55"/>
      <c r="S78" s="55"/>
      <c r="T78" s="55"/>
      <c r="U78" s="55"/>
    </row>
    <row r="79" spans="2:21" ht="15" customHeight="1" x14ac:dyDescent="0.2">
      <c r="B79" s="47" t="s">
        <v>112</v>
      </c>
      <c r="C79" s="48" t="s">
        <v>103</v>
      </c>
      <c r="D79" s="49" t="s">
        <v>2</v>
      </c>
      <c r="E79" s="71" t="s">
        <v>130</v>
      </c>
      <c r="F79" s="71" t="s">
        <v>131</v>
      </c>
      <c r="G79" s="50" t="s">
        <v>115</v>
      </c>
      <c r="H79" s="72"/>
      <c r="I79" s="52">
        <v>96000</v>
      </c>
      <c r="J79" s="52">
        <v>83528</v>
      </c>
      <c r="K79" s="53">
        <f t="shared" si="2"/>
        <v>12472</v>
      </c>
      <c r="L79" s="73"/>
      <c r="M79" s="55" t="str">
        <f t="shared" si="3"/>
        <v>44001130100199990244</v>
      </c>
      <c r="N79" s="55"/>
      <c r="O79" s="55"/>
      <c r="P79" s="55"/>
      <c r="Q79" s="55"/>
      <c r="R79" s="55"/>
      <c r="S79" s="55"/>
      <c r="T79" s="55"/>
      <c r="U79" s="55"/>
    </row>
    <row r="80" spans="2:21" ht="15" customHeight="1" x14ac:dyDescent="0.2">
      <c r="B80" s="47" t="s">
        <v>112</v>
      </c>
      <c r="C80" s="48" t="s">
        <v>103</v>
      </c>
      <c r="D80" s="49" t="s">
        <v>2</v>
      </c>
      <c r="E80" s="71" t="s">
        <v>130</v>
      </c>
      <c r="F80" s="71" t="s">
        <v>132</v>
      </c>
      <c r="G80" s="50" t="s">
        <v>115</v>
      </c>
      <c r="H80" s="72"/>
      <c r="I80" s="52">
        <v>33000</v>
      </c>
      <c r="J80" s="52">
        <v>20140</v>
      </c>
      <c r="K80" s="53">
        <f t="shared" si="2"/>
        <v>12860</v>
      </c>
      <c r="L80" s="73"/>
      <c r="M80" s="55" t="str">
        <f t="shared" si="3"/>
        <v>44001130100299990244</v>
      </c>
      <c r="N80" s="55"/>
      <c r="O80" s="55"/>
      <c r="P80" s="55"/>
      <c r="Q80" s="55"/>
      <c r="R80" s="55"/>
      <c r="S80" s="55"/>
      <c r="T80" s="55"/>
      <c r="U80" s="55"/>
    </row>
    <row r="81" spans="2:21" ht="15" customHeight="1" x14ac:dyDescent="0.2">
      <c r="B81" s="47" t="s">
        <v>112</v>
      </c>
      <c r="C81" s="48" t="s">
        <v>103</v>
      </c>
      <c r="D81" s="49" t="s">
        <v>2</v>
      </c>
      <c r="E81" s="71" t="s">
        <v>130</v>
      </c>
      <c r="F81" s="71" t="s">
        <v>133</v>
      </c>
      <c r="G81" s="50" t="s">
        <v>115</v>
      </c>
      <c r="H81" s="72"/>
      <c r="I81" s="52">
        <v>40000</v>
      </c>
      <c r="J81" s="52">
        <v>4264</v>
      </c>
      <c r="K81" s="53">
        <f t="shared" si="2"/>
        <v>35736</v>
      </c>
      <c r="L81" s="73"/>
      <c r="M81" s="55" t="str">
        <f t="shared" si="3"/>
        <v>44001130200299990244</v>
      </c>
      <c r="N81" s="55"/>
      <c r="O81" s="55"/>
      <c r="P81" s="55"/>
      <c r="Q81" s="55"/>
      <c r="R81" s="55"/>
      <c r="S81" s="55"/>
      <c r="T81" s="55"/>
      <c r="U81" s="55"/>
    </row>
    <row r="82" spans="2:21" ht="15" customHeight="1" x14ac:dyDescent="0.2">
      <c r="B82" s="47" t="s">
        <v>112</v>
      </c>
      <c r="C82" s="48" t="s">
        <v>103</v>
      </c>
      <c r="D82" s="49" t="s">
        <v>2</v>
      </c>
      <c r="E82" s="71" t="s">
        <v>130</v>
      </c>
      <c r="F82" s="71" t="s">
        <v>134</v>
      </c>
      <c r="G82" s="50" t="s">
        <v>115</v>
      </c>
      <c r="H82" s="72"/>
      <c r="I82" s="52">
        <v>10000</v>
      </c>
      <c r="J82" s="52">
        <v>10000</v>
      </c>
      <c r="K82" s="53">
        <f t="shared" si="2"/>
        <v>0</v>
      </c>
      <c r="L82" s="73"/>
      <c r="M82" s="55" t="str">
        <f t="shared" si="3"/>
        <v>44001130900399990244</v>
      </c>
      <c r="N82" s="55"/>
      <c r="O82" s="55"/>
      <c r="P82" s="55"/>
      <c r="Q82" s="55"/>
      <c r="R82" s="55"/>
      <c r="S82" s="55"/>
      <c r="T82" s="55"/>
      <c r="U82" s="55"/>
    </row>
    <row r="83" spans="2:21" ht="15" customHeight="1" x14ac:dyDescent="0.2">
      <c r="B83" s="47" t="s">
        <v>135</v>
      </c>
      <c r="C83" s="48" t="s">
        <v>103</v>
      </c>
      <c r="D83" s="49" t="s">
        <v>2</v>
      </c>
      <c r="E83" s="71" t="s">
        <v>130</v>
      </c>
      <c r="F83" s="71" t="s">
        <v>136</v>
      </c>
      <c r="G83" s="50" t="s">
        <v>137</v>
      </c>
      <c r="H83" s="72"/>
      <c r="I83" s="52">
        <v>226968</v>
      </c>
      <c r="J83" s="52">
        <v>0</v>
      </c>
      <c r="K83" s="53">
        <f t="shared" si="2"/>
        <v>226968</v>
      </c>
      <c r="L83" s="73"/>
      <c r="M83" s="55" t="str">
        <f t="shared" si="3"/>
        <v>44001138620082010360</v>
      </c>
      <c r="N83" s="55"/>
      <c r="O83" s="55"/>
      <c r="P83" s="55"/>
      <c r="Q83" s="55"/>
      <c r="R83" s="55"/>
      <c r="S83" s="55"/>
      <c r="T83" s="55"/>
      <c r="U83" s="55"/>
    </row>
    <row r="84" spans="2:21" ht="31.7" customHeight="1" x14ac:dyDescent="0.2">
      <c r="B84" s="47" t="s">
        <v>138</v>
      </c>
      <c r="C84" s="48" t="s">
        <v>103</v>
      </c>
      <c r="D84" s="49" t="s">
        <v>2</v>
      </c>
      <c r="E84" s="71" t="s">
        <v>130</v>
      </c>
      <c r="F84" s="71" t="s">
        <v>136</v>
      </c>
      <c r="G84" s="50" t="s">
        <v>139</v>
      </c>
      <c r="H84" s="72"/>
      <c r="I84" s="52">
        <v>5000</v>
      </c>
      <c r="J84" s="52">
        <v>2531</v>
      </c>
      <c r="K84" s="53">
        <f t="shared" si="2"/>
        <v>2469</v>
      </c>
      <c r="L84" s="73"/>
      <c r="M84" s="55" t="str">
        <f t="shared" si="3"/>
        <v>44001138620082010831</v>
      </c>
      <c r="N84" s="55"/>
      <c r="O84" s="55"/>
      <c r="P84" s="55"/>
      <c r="Q84" s="55"/>
      <c r="R84" s="55"/>
      <c r="S84" s="55"/>
      <c r="T84" s="55"/>
      <c r="U84" s="55"/>
    </row>
    <row r="85" spans="2:21" ht="21.4" customHeight="1" x14ac:dyDescent="0.2">
      <c r="B85" s="47" t="s">
        <v>140</v>
      </c>
      <c r="C85" s="48" t="s">
        <v>103</v>
      </c>
      <c r="D85" s="49" t="s">
        <v>2</v>
      </c>
      <c r="E85" s="71" t="s">
        <v>130</v>
      </c>
      <c r="F85" s="71" t="s">
        <v>136</v>
      </c>
      <c r="G85" s="50" t="s">
        <v>141</v>
      </c>
      <c r="H85" s="72"/>
      <c r="I85" s="52">
        <v>25000</v>
      </c>
      <c r="J85" s="52">
        <v>2090</v>
      </c>
      <c r="K85" s="53">
        <f t="shared" si="2"/>
        <v>22910</v>
      </c>
      <c r="L85" s="73"/>
      <c r="M85" s="55" t="str">
        <f t="shared" si="3"/>
        <v>44001138620082010851</v>
      </c>
      <c r="N85" s="55"/>
      <c r="O85" s="55"/>
      <c r="P85" s="55"/>
      <c r="Q85" s="55"/>
      <c r="R85" s="55"/>
      <c r="S85" s="55"/>
      <c r="T85" s="55"/>
      <c r="U85" s="55"/>
    </row>
    <row r="86" spans="2:21" ht="15" customHeight="1" x14ac:dyDescent="0.2">
      <c r="B86" s="47" t="s">
        <v>142</v>
      </c>
      <c r="C86" s="48" t="s">
        <v>103</v>
      </c>
      <c r="D86" s="49" t="s">
        <v>2</v>
      </c>
      <c r="E86" s="71" t="s">
        <v>130</v>
      </c>
      <c r="F86" s="71" t="s">
        <v>136</v>
      </c>
      <c r="G86" s="50" t="s">
        <v>143</v>
      </c>
      <c r="H86" s="72"/>
      <c r="I86" s="52">
        <v>50000</v>
      </c>
      <c r="J86" s="52">
        <v>12480</v>
      </c>
      <c r="K86" s="53">
        <f t="shared" si="2"/>
        <v>37520</v>
      </c>
      <c r="L86" s="73"/>
      <c r="M86" s="55" t="str">
        <f t="shared" si="3"/>
        <v>44001138620082010852</v>
      </c>
      <c r="N86" s="55"/>
      <c r="O86" s="55"/>
      <c r="P86" s="55"/>
      <c r="Q86" s="55"/>
      <c r="R86" s="55"/>
      <c r="S86" s="55"/>
      <c r="T86" s="55"/>
      <c r="U86" s="55"/>
    </row>
    <row r="87" spans="2:21" ht="15" customHeight="1" x14ac:dyDescent="0.2">
      <c r="B87" s="47" t="s">
        <v>144</v>
      </c>
      <c r="C87" s="48" t="s">
        <v>103</v>
      </c>
      <c r="D87" s="49" t="s">
        <v>2</v>
      </c>
      <c r="E87" s="71" t="s">
        <v>130</v>
      </c>
      <c r="F87" s="71" t="s">
        <v>136</v>
      </c>
      <c r="G87" s="50" t="s">
        <v>145</v>
      </c>
      <c r="H87" s="72"/>
      <c r="I87" s="52">
        <v>49570</v>
      </c>
      <c r="J87" s="52">
        <v>18725.09</v>
      </c>
      <c r="K87" s="53">
        <f t="shared" si="2"/>
        <v>30844.91</v>
      </c>
      <c r="L87" s="73"/>
      <c r="M87" s="55" t="str">
        <f t="shared" si="3"/>
        <v>44001138620082010853</v>
      </c>
      <c r="N87" s="55"/>
      <c r="O87" s="55"/>
      <c r="P87" s="55"/>
      <c r="Q87" s="55"/>
      <c r="R87" s="55"/>
      <c r="S87" s="55"/>
      <c r="T87" s="55"/>
      <c r="U87" s="55"/>
    </row>
    <row r="88" spans="2:21" ht="21.4" customHeight="1" x14ac:dyDescent="0.2">
      <c r="B88" s="47" t="s">
        <v>104</v>
      </c>
      <c r="C88" s="48" t="s">
        <v>103</v>
      </c>
      <c r="D88" s="49" t="s">
        <v>2</v>
      </c>
      <c r="E88" s="71" t="s">
        <v>146</v>
      </c>
      <c r="F88" s="71" t="s">
        <v>147</v>
      </c>
      <c r="G88" s="50" t="s">
        <v>107</v>
      </c>
      <c r="H88" s="72"/>
      <c r="I88" s="52">
        <v>240000</v>
      </c>
      <c r="J88" s="52">
        <v>149336.44</v>
      </c>
      <c r="K88" s="53">
        <f t="shared" si="2"/>
        <v>90663.56</v>
      </c>
      <c r="L88" s="73"/>
      <c r="M88" s="55" t="str">
        <f t="shared" si="3"/>
        <v>44002039820051180121</v>
      </c>
      <c r="N88" s="55"/>
      <c r="O88" s="55"/>
      <c r="P88" s="55"/>
      <c r="Q88" s="55"/>
      <c r="R88" s="55"/>
      <c r="S88" s="55"/>
      <c r="T88" s="55"/>
      <c r="U88" s="55"/>
    </row>
    <row r="89" spans="2:21" ht="31.7" customHeight="1" x14ac:dyDescent="0.2">
      <c r="B89" s="47" t="s">
        <v>110</v>
      </c>
      <c r="C89" s="48" t="s">
        <v>103</v>
      </c>
      <c r="D89" s="49" t="s">
        <v>2</v>
      </c>
      <c r="E89" s="71" t="s">
        <v>146</v>
      </c>
      <c r="F89" s="71" t="s">
        <v>147</v>
      </c>
      <c r="G89" s="50" t="s">
        <v>111</v>
      </c>
      <c r="H89" s="72"/>
      <c r="I89" s="52">
        <v>72480</v>
      </c>
      <c r="J89" s="52">
        <v>32725</v>
      </c>
      <c r="K89" s="53">
        <f t="shared" si="2"/>
        <v>39755</v>
      </c>
      <c r="L89" s="73"/>
      <c r="M89" s="55" t="str">
        <f t="shared" si="3"/>
        <v>44002039820051180129</v>
      </c>
      <c r="N89" s="55"/>
      <c r="O89" s="55"/>
      <c r="P89" s="55"/>
      <c r="Q89" s="55"/>
      <c r="R89" s="55"/>
      <c r="S89" s="55"/>
      <c r="T89" s="55"/>
      <c r="U89" s="55"/>
    </row>
    <row r="90" spans="2:21" ht="15" customHeight="1" x14ac:dyDescent="0.2">
      <c r="B90" s="47" t="s">
        <v>112</v>
      </c>
      <c r="C90" s="48" t="s">
        <v>103</v>
      </c>
      <c r="D90" s="49" t="s">
        <v>2</v>
      </c>
      <c r="E90" s="71" t="s">
        <v>146</v>
      </c>
      <c r="F90" s="71" t="s">
        <v>147</v>
      </c>
      <c r="G90" s="50" t="s">
        <v>115</v>
      </c>
      <c r="H90" s="72"/>
      <c r="I90" s="52">
        <v>33020</v>
      </c>
      <c r="J90" s="52">
        <v>0</v>
      </c>
      <c r="K90" s="53">
        <f t="shared" si="2"/>
        <v>33020</v>
      </c>
      <c r="L90" s="73"/>
      <c r="M90" s="55" t="str">
        <f t="shared" si="3"/>
        <v>44002039820051180244</v>
      </c>
      <c r="N90" s="55"/>
      <c r="O90" s="55"/>
      <c r="P90" s="55"/>
      <c r="Q90" s="55"/>
      <c r="R90" s="55"/>
      <c r="S90" s="55"/>
      <c r="T90" s="55"/>
      <c r="U90" s="55"/>
    </row>
    <row r="91" spans="2:21" ht="15" customHeight="1" x14ac:dyDescent="0.2">
      <c r="B91" s="47" t="s">
        <v>112</v>
      </c>
      <c r="C91" s="48" t="s">
        <v>103</v>
      </c>
      <c r="D91" s="49" t="s">
        <v>2</v>
      </c>
      <c r="E91" s="71" t="s">
        <v>148</v>
      </c>
      <c r="F91" s="71" t="s">
        <v>149</v>
      </c>
      <c r="G91" s="50" t="s">
        <v>115</v>
      </c>
      <c r="H91" s="72"/>
      <c r="I91" s="52">
        <v>560200</v>
      </c>
      <c r="J91" s="52">
        <v>350896.62</v>
      </c>
      <c r="K91" s="53">
        <f t="shared" si="2"/>
        <v>209303.38</v>
      </c>
      <c r="L91" s="73"/>
      <c r="M91" s="55" t="str">
        <f t="shared" si="3"/>
        <v>44003100400199990244</v>
      </c>
      <c r="N91" s="55"/>
      <c r="O91" s="55"/>
      <c r="P91" s="55"/>
      <c r="Q91" s="55"/>
      <c r="R91" s="55"/>
      <c r="S91" s="55"/>
      <c r="T91" s="55"/>
      <c r="U91" s="55"/>
    </row>
    <row r="92" spans="2:21" ht="15" customHeight="1" x14ac:dyDescent="0.2">
      <c r="B92" s="47" t="s">
        <v>112</v>
      </c>
      <c r="C92" s="48" t="s">
        <v>103</v>
      </c>
      <c r="D92" s="49" t="s">
        <v>2</v>
      </c>
      <c r="E92" s="71" t="s">
        <v>148</v>
      </c>
      <c r="F92" s="71" t="s">
        <v>150</v>
      </c>
      <c r="G92" s="50" t="s">
        <v>115</v>
      </c>
      <c r="H92" s="72"/>
      <c r="I92" s="52">
        <v>40000</v>
      </c>
      <c r="J92" s="52">
        <v>38250</v>
      </c>
      <c r="K92" s="53">
        <f t="shared" si="2"/>
        <v>1750</v>
      </c>
      <c r="L92" s="73"/>
      <c r="M92" s="55" t="str">
        <f t="shared" si="3"/>
        <v>44003100400299990244</v>
      </c>
      <c r="N92" s="55"/>
      <c r="O92" s="55"/>
      <c r="P92" s="55"/>
      <c r="Q92" s="55"/>
      <c r="R92" s="55"/>
      <c r="S92" s="55"/>
      <c r="T92" s="55"/>
      <c r="U92" s="55"/>
    </row>
    <row r="93" spans="2:21" ht="15" customHeight="1" x14ac:dyDescent="0.2">
      <c r="B93" s="47" t="s">
        <v>112</v>
      </c>
      <c r="C93" s="48" t="s">
        <v>103</v>
      </c>
      <c r="D93" s="49" t="s">
        <v>2</v>
      </c>
      <c r="E93" s="71" t="s">
        <v>151</v>
      </c>
      <c r="F93" s="71" t="s">
        <v>152</v>
      </c>
      <c r="G93" s="50" t="s">
        <v>115</v>
      </c>
      <c r="H93" s="72"/>
      <c r="I93" s="52">
        <v>86822.61</v>
      </c>
      <c r="J93" s="52">
        <v>0</v>
      </c>
      <c r="K93" s="53">
        <f t="shared" si="2"/>
        <v>86822.61</v>
      </c>
      <c r="L93" s="73"/>
      <c r="M93" s="55" t="str">
        <f t="shared" si="3"/>
        <v>440040510005L5992244</v>
      </c>
      <c r="N93" s="55"/>
      <c r="O93" s="55"/>
      <c r="P93" s="55"/>
      <c r="Q93" s="55"/>
      <c r="R93" s="55"/>
      <c r="S93" s="55"/>
      <c r="T93" s="55"/>
      <c r="U93" s="55"/>
    </row>
    <row r="94" spans="2:21" ht="15" customHeight="1" x14ac:dyDescent="0.2">
      <c r="B94" s="47" t="s">
        <v>112</v>
      </c>
      <c r="C94" s="48" t="s">
        <v>103</v>
      </c>
      <c r="D94" s="49" t="s">
        <v>2</v>
      </c>
      <c r="E94" s="71" t="s">
        <v>151</v>
      </c>
      <c r="F94" s="71" t="s">
        <v>153</v>
      </c>
      <c r="G94" s="50" t="s">
        <v>115</v>
      </c>
      <c r="H94" s="72"/>
      <c r="I94" s="52">
        <v>30736.84</v>
      </c>
      <c r="J94" s="52">
        <v>0</v>
      </c>
      <c r="K94" s="53">
        <f t="shared" si="2"/>
        <v>30736.84</v>
      </c>
      <c r="L94" s="73"/>
      <c r="M94" s="55" t="str">
        <f t="shared" si="3"/>
        <v>440040510005L5993244</v>
      </c>
      <c r="N94" s="55"/>
      <c r="O94" s="55"/>
      <c r="P94" s="55"/>
      <c r="Q94" s="55"/>
      <c r="R94" s="55"/>
      <c r="S94" s="55"/>
      <c r="T94" s="55"/>
      <c r="U94" s="55"/>
    </row>
    <row r="95" spans="2:21" ht="15" customHeight="1" x14ac:dyDescent="0.2">
      <c r="B95" s="47" t="s">
        <v>112</v>
      </c>
      <c r="C95" s="48" t="s">
        <v>103</v>
      </c>
      <c r="D95" s="49" t="s">
        <v>2</v>
      </c>
      <c r="E95" s="71" t="s">
        <v>154</v>
      </c>
      <c r="F95" s="71" t="s">
        <v>155</v>
      </c>
      <c r="G95" s="50" t="s">
        <v>115</v>
      </c>
      <c r="H95" s="72"/>
      <c r="I95" s="52">
        <v>816000</v>
      </c>
      <c r="J95" s="52">
        <v>408000</v>
      </c>
      <c r="K95" s="53">
        <f t="shared" si="2"/>
        <v>408000</v>
      </c>
      <c r="L95" s="73"/>
      <c r="M95" s="55" t="str">
        <f t="shared" si="3"/>
        <v>44004090300171520244</v>
      </c>
      <c r="N95" s="55"/>
      <c r="O95" s="55"/>
      <c r="P95" s="55"/>
      <c r="Q95" s="55"/>
      <c r="R95" s="55"/>
      <c r="S95" s="55"/>
      <c r="T95" s="55"/>
      <c r="U95" s="55"/>
    </row>
    <row r="96" spans="2:21" ht="15" customHeight="1" x14ac:dyDescent="0.2">
      <c r="B96" s="47" t="s">
        <v>112</v>
      </c>
      <c r="C96" s="48" t="s">
        <v>103</v>
      </c>
      <c r="D96" s="49" t="s">
        <v>2</v>
      </c>
      <c r="E96" s="71" t="s">
        <v>154</v>
      </c>
      <c r="F96" s="71" t="s">
        <v>156</v>
      </c>
      <c r="G96" s="50" t="s">
        <v>115</v>
      </c>
      <c r="H96" s="72"/>
      <c r="I96" s="52">
        <v>3174000</v>
      </c>
      <c r="J96" s="52">
        <v>1950433.29</v>
      </c>
      <c r="K96" s="53">
        <f t="shared" ref="K96:K127" si="4">IF(IF(I96="",0,I96)=0,0,(IF(I96&gt;0,IF(J96&gt;I96,0,I96-J96),IF(J96&gt;I96,I96-J96,0))))</f>
        <v>1223566.71</v>
      </c>
      <c r="L96" s="73"/>
      <c r="M96" s="55" t="str">
        <f t="shared" ref="M96:M130" si="5">IF(D96="","000",D96)&amp;IF(E96="","0000",E96)&amp;IF(F96="","0000000000",F96)&amp;IF(G96="","000",G96)&amp;H96</f>
        <v>44004090300199990244</v>
      </c>
      <c r="N96" s="55"/>
      <c r="O96" s="55"/>
      <c r="P96" s="55"/>
      <c r="Q96" s="55"/>
      <c r="R96" s="55"/>
      <c r="S96" s="55"/>
      <c r="T96" s="55"/>
      <c r="U96" s="55"/>
    </row>
    <row r="97" spans="2:21" ht="15" customHeight="1" x14ac:dyDescent="0.2">
      <c r="B97" s="47" t="s">
        <v>112</v>
      </c>
      <c r="C97" s="48" t="s">
        <v>103</v>
      </c>
      <c r="D97" s="49" t="s">
        <v>2</v>
      </c>
      <c r="E97" s="71" t="s">
        <v>154</v>
      </c>
      <c r="F97" s="71" t="s">
        <v>157</v>
      </c>
      <c r="G97" s="50" t="s">
        <v>115</v>
      </c>
      <c r="H97" s="72"/>
      <c r="I97" s="52">
        <v>42900</v>
      </c>
      <c r="J97" s="52">
        <v>31075.279999999999</v>
      </c>
      <c r="K97" s="53">
        <f t="shared" si="4"/>
        <v>11824.720000000001</v>
      </c>
      <c r="L97" s="73"/>
      <c r="M97" s="55" t="str">
        <f t="shared" si="5"/>
        <v>440040903001S1520244</v>
      </c>
      <c r="N97" s="55"/>
      <c r="O97" s="55"/>
      <c r="P97" s="55"/>
      <c r="Q97" s="55"/>
      <c r="R97" s="55"/>
      <c r="S97" s="55"/>
      <c r="T97" s="55"/>
      <c r="U97" s="55"/>
    </row>
    <row r="98" spans="2:21" ht="21.4" customHeight="1" x14ac:dyDescent="0.2">
      <c r="B98" s="47" t="s">
        <v>158</v>
      </c>
      <c r="C98" s="48" t="s">
        <v>103</v>
      </c>
      <c r="D98" s="49" t="s">
        <v>2</v>
      </c>
      <c r="E98" s="71" t="s">
        <v>159</v>
      </c>
      <c r="F98" s="71" t="s">
        <v>160</v>
      </c>
      <c r="G98" s="50" t="s">
        <v>161</v>
      </c>
      <c r="H98" s="72"/>
      <c r="I98" s="52">
        <v>542175.43999999994</v>
      </c>
      <c r="J98" s="52">
        <v>542175.43999999994</v>
      </c>
      <c r="K98" s="53">
        <f t="shared" si="4"/>
        <v>0</v>
      </c>
      <c r="L98" s="73"/>
      <c r="M98" s="55" t="str">
        <f t="shared" si="5"/>
        <v>44005011000583280243</v>
      </c>
      <c r="N98" s="55"/>
      <c r="O98" s="55"/>
      <c r="P98" s="55"/>
      <c r="Q98" s="55"/>
      <c r="R98" s="55"/>
      <c r="S98" s="55"/>
      <c r="T98" s="55"/>
      <c r="U98" s="55"/>
    </row>
    <row r="99" spans="2:21" ht="15" customHeight="1" x14ac:dyDescent="0.2">
      <c r="B99" s="47" t="s">
        <v>112</v>
      </c>
      <c r="C99" s="48" t="s">
        <v>103</v>
      </c>
      <c r="D99" s="49" t="s">
        <v>2</v>
      </c>
      <c r="E99" s="71" t="s">
        <v>159</v>
      </c>
      <c r="F99" s="71" t="s">
        <v>162</v>
      </c>
      <c r="G99" s="50" t="s">
        <v>115</v>
      </c>
      <c r="H99" s="72"/>
      <c r="I99" s="52">
        <v>128914.7</v>
      </c>
      <c r="J99" s="52">
        <v>78695.490000000005</v>
      </c>
      <c r="K99" s="53">
        <f t="shared" si="4"/>
        <v>50219.209999999992</v>
      </c>
      <c r="L99" s="73"/>
      <c r="M99" s="55" t="str">
        <f t="shared" si="5"/>
        <v>44005018110099970244</v>
      </c>
      <c r="N99" s="55"/>
      <c r="O99" s="55"/>
      <c r="P99" s="55"/>
      <c r="Q99" s="55"/>
      <c r="R99" s="55"/>
      <c r="S99" s="55"/>
      <c r="T99" s="55"/>
      <c r="U99" s="55"/>
    </row>
    <row r="100" spans="2:21" ht="15" customHeight="1" x14ac:dyDescent="0.2">
      <c r="B100" s="47" t="s">
        <v>112</v>
      </c>
      <c r="C100" s="48" t="s">
        <v>103</v>
      </c>
      <c r="D100" s="49" t="s">
        <v>2</v>
      </c>
      <c r="E100" s="71" t="s">
        <v>159</v>
      </c>
      <c r="F100" s="71" t="s">
        <v>163</v>
      </c>
      <c r="G100" s="50" t="s">
        <v>115</v>
      </c>
      <c r="H100" s="72"/>
      <c r="I100" s="52">
        <v>202000</v>
      </c>
      <c r="J100" s="52">
        <v>151963.13</v>
      </c>
      <c r="K100" s="53">
        <f t="shared" si="4"/>
        <v>50036.869999999995</v>
      </c>
      <c r="L100" s="73"/>
      <c r="M100" s="55" t="str">
        <f t="shared" si="5"/>
        <v>44005018110099990244</v>
      </c>
      <c r="N100" s="55"/>
      <c r="O100" s="55"/>
      <c r="P100" s="55"/>
      <c r="Q100" s="55"/>
      <c r="R100" s="55"/>
      <c r="S100" s="55"/>
      <c r="T100" s="55"/>
      <c r="U100" s="55"/>
    </row>
    <row r="101" spans="2:21" ht="21.4" customHeight="1" x14ac:dyDescent="0.2">
      <c r="B101" s="47" t="s">
        <v>158</v>
      </c>
      <c r="C101" s="48" t="s">
        <v>103</v>
      </c>
      <c r="D101" s="49" t="s">
        <v>2</v>
      </c>
      <c r="E101" s="71" t="s">
        <v>164</v>
      </c>
      <c r="F101" s="71" t="s">
        <v>165</v>
      </c>
      <c r="G101" s="50" t="s">
        <v>161</v>
      </c>
      <c r="H101" s="72"/>
      <c r="I101" s="52">
        <v>887010.04</v>
      </c>
      <c r="J101" s="52">
        <v>261384.98</v>
      </c>
      <c r="K101" s="53">
        <f t="shared" si="4"/>
        <v>625625.06000000006</v>
      </c>
      <c r="L101" s="73"/>
      <c r="M101" s="55" t="str">
        <f t="shared" si="5"/>
        <v>44005021000521310243</v>
      </c>
      <c r="N101" s="55"/>
      <c r="O101" s="55"/>
      <c r="P101" s="55"/>
      <c r="Q101" s="55"/>
      <c r="R101" s="55"/>
      <c r="S101" s="55"/>
      <c r="T101" s="55"/>
      <c r="U101" s="55"/>
    </row>
    <row r="102" spans="2:21" ht="15" customHeight="1" x14ac:dyDescent="0.2">
      <c r="B102" s="47" t="s">
        <v>112</v>
      </c>
      <c r="C102" s="48" t="s">
        <v>103</v>
      </c>
      <c r="D102" s="49" t="s">
        <v>2</v>
      </c>
      <c r="E102" s="71" t="s">
        <v>164</v>
      </c>
      <c r="F102" s="71" t="s">
        <v>165</v>
      </c>
      <c r="G102" s="50" t="s">
        <v>115</v>
      </c>
      <c r="H102" s="72"/>
      <c r="I102" s="52">
        <v>247744</v>
      </c>
      <c r="J102" s="52">
        <v>247744</v>
      </c>
      <c r="K102" s="53">
        <f t="shared" si="4"/>
        <v>0</v>
      </c>
      <c r="L102" s="73"/>
      <c r="M102" s="55" t="str">
        <f t="shared" si="5"/>
        <v>44005021000521310244</v>
      </c>
      <c r="N102" s="55"/>
      <c r="O102" s="55"/>
      <c r="P102" s="55"/>
      <c r="Q102" s="55"/>
      <c r="R102" s="55"/>
      <c r="S102" s="55"/>
      <c r="T102" s="55"/>
      <c r="U102" s="55"/>
    </row>
    <row r="103" spans="2:21" ht="21.4" customHeight="1" x14ac:dyDescent="0.2">
      <c r="B103" s="47" t="s">
        <v>158</v>
      </c>
      <c r="C103" s="48" t="s">
        <v>103</v>
      </c>
      <c r="D103" s="49" t="s">
        <v>2</v>
      </c>
      <c r="E103" s="71" t="s">
        <v>164</v>
      </c>
      <c r="F103" s="71" t="s">
        <v>166</v>
      </c>
      <c r="G103" s="50" t="s">
        <v>161</v>
      </c>
      <c r="H103" s="72"/>
      <c r="I103" s="52">
        <v>8685844.7899999991</v>
      </c>
      <c r="J103" s="52">
        <v>2605753.44</v>
      </c>
      <c r="K103" s="53">
        <f t="shared" si="4"/>
        <v>6080091.3499999996</v>
      </c>
      <c r="L103" s="73"/>
      <c r="M103" s="55" t="str">
        <f t="shared" si="5"/>
        <v>44005021000572370243</v>
      </c>
      <c r="N103" s="55"/>
      <c r="O103" s="55"/>
      <c r="P103" s="55"/>
      <c r="Q103" s="55"/>
      <c r="R103" s="55"/>
      <c r="S103" s="55"/>
      <c r="T103" s="55"/>
      <c r="U103" s="55"/>
    </row>
    <row r="104" spans="2:21" ht="21.4" customHeight="1" x14ac:dyDescent="0.2">
      <c r="B104" s="47" t="s">
        <v>158</v>
      </c>
      <c r="C104" s="48" t="s">
        <v>103</v>
      </c>
      <c r="D104" s="49" t="s">
        <v>2</v>
      </c>
      <c r="E104" s="71" t="s">
        <v>164</v>
      </c>
      <c r="F104" s="71" t="s">
        <v>167</v>
      </c>
      <c r="G104" s="50" t="s">
        <v>161</v>
      </c>
      <c r="H104" s="72"/>
      <c r="I104" s="52">
        <v>755290.86</v>
      </c>
      <c r="J104" s="52">
        <v>226587.25</v>
      </c>
      <c r="K104" s="53">
        <f t="shared" si="4"/>
        <v>528703.61</v>
      </c>
      <c r="L104" s="73"/>
      <c r="M104" s="55" t="str">
        <f t="shared" si="5"/>
        <v>440050210005S2370243</v>
      </c>
      <c r="N104" s="55"/>
      <c r="O104" s="55"/>
      <c r="P104" s="55"/>
      <c r="Q104" s="55"/>
      <c r="R104" s="55"/>
      <c r="S104" s="55"/>
      <c r="T104" s="55"/>
      <c r="U104" s="55"/>
    </row>
    <row r="105" spans="2:21" ht="15" customHeight="1" x14ac:dyDescent="0.2">
      <c r="B105" s="47" t="s">
        <v>112</v>
      </c>
      <c r="C105" s="48" t="s">
        <v>103</v>
      </c>
      <c r="D105" s="49" t="s">
        <v>2</v>
      </c>
      <c r="E105" s="71" t="s">
        <v>164</v>
      </c>
      <c r="F105" s="71" t="s">
        <v>168</v>
      </c>
      <c r="G105" s="50" t="s">
        <v>115</v>
      </c>
      <c r="H105" s="72"/>
      <c r="I105" s="52">
        <v>200000</v>
      </c>
      <c r="J105" s="52">
        <v>0</v>
      </c>
      <c r="K105" s="53">
        <f t="shared" si="4"/>
        <v>200000</v>
      </c>
      <c r="L105" s="73"/>
      <c r="M105" s="55" t="str">
        <f t="shared" si="5"/>
        <v>44005028720081040244</v>
      </c>
      <c r="N105" s="55"/>
      <c r="O105" s="55"/>
      <c r="P105" s="55"/>
      <c r="Q105" s="55"/>
      <c r="R105" s="55"/>
      <c r="S105" s="55"/>
      <c r="T105" s="55"/>
      <c r="U105" s="55"/>
    </row>
    <row r="106" spans="2:21" ht="41.65" customHeight="1" x14ac:dyDescent="0.2">
      <c r="B106" s="47" t="s">
        <v>169</v>
      </c>
      <c r="C106" s="48" t="s">
        <v>103</v>
      </c>
      <c r="D106" s="49" t="s">
        <v>2</v>
      </c>
      <c r="E106" s="71" t="s">
        <v>164</v>
      </c>
      <c r="F106" s="71" t="s">
        <v>168</v>
      </c>
      <c r="G106" s="50" t="s">
        <v>170</v>
      </c>
      <c r="H106" s="72"/>
      <c r="I106" s="52">
        <v>784700</v>
      </c>
      <c r="J106" s="52">
        <v>392350</v>
      </c>
      <c r="K106" s="53">
        <f t="shared" si="4"/>
        <v>392350</v>
      </c>
      <c r="L106" s="73"/>
      <c r="M106" s="55" t="str">
        <f t="shared" si="5"/>
        <v>44005028720081040811</v>
      </c>
      <c r="N106" s="55"/>
      <c r="O106" s="55"/>
      <c r="P106" s="55"/>
      <c r="Q106" s="55"/>
      <c r="R106" s="55"/>
      <c r="S106" s="55"/>
      <c r="T106" s="55"/>
      <c r="U106" s="55"/>
    </row>
    <row r="107" spans="2:21" ht="15" customHeight="1" x14ac:dyDescent="0.2">
      <c r="B107" s="47" t="s">
        <v>112</v>
      </c>
      <c r="C107" s="48" t="s">
        <v>103</v>
      </c>
      <c r="D107" s="49" t="s">
        <v>2</v>
      </c>
      <c r="E107" s="71" t="s">
        <v>164</v>
      </c>
      <c r="F107" s="71" t="s">
        <v>171</v>
      </c>
      <c r="G107" s="50" t="s">
        <v>115</v>
      </c>
      <c r="H107" s="72"/>
      <c r="I107" s="52">
        <v>386795</v>
      </c>
      <c r="J107" s="52">
        <v>187754.7</v>
      </c>
      <c r="K107" s="53">
        <f t="shared" si="4"/>
        <v>199040.3</v>
      </c>
      <c r="L107" s="73"/>
      <c r="M107" s="55" t="str">
        <f t="shared" si="5"/>
        <v>44005028730099990244</v>
      </c>
      <c r="N107" s="55"/>
      <c r="O107" s="55"/>
      <c r="P107" s="55"/>
      <c r="Q107" s="55"/>
      <c r="R107" s="55"/>
      <c r="S107" s="55"/>
      <c r="T107" s="55"/>
      <c r="U107" s="55"/>
    </row>
    <row r="108" spans="2:21" ht="15" customHeight="1" x14ac:dyDescent="0.2">
      <c r="B108" s="47" t="s">
        <v>112</v>
      </c>
      <c r="C108" s="48" t="s">
        <v>103</v>
      </c>
      <c r="D108" s="49" t="s">
        <v>2</v>
      </c>
      <c r="E108" s="71" t="s">
        <v>172</v>
      </c>
      <c r="F108" s="71" t="s">
        <v>173</v>
      </c>
      <c r="G108" s="50" t="s">
        <v>115</v>
      </c>
      <c r="H108" s="72"/>
      <c r="I108" s="52">
        <v>30000</v>
      </c>
      <c r="J108" s="52">
        <v>0</v>
      </c>
      <c r="K108" s="53">
        <f t="shared" si="4"/>
        <v>30000</v>
      </c>
      <c r="L108" s="73"/>
      <c r="M108" s="55" t="str">
        <f t="shared" si="5"/>
        <v>44005030500299990244</v>
      </c>
      <c r="N108" s="55"/>
      <c r="O108" s="55"/>
      <c r="P108" s="55"/>
      <c r="Q108" s="55"/>
      <c r="R108" s="55"/>
      <c r="S108" s="55"/>
      <c r="T108" s="55"/>
      <c r="U108" s="55"/>
    </row>
    <row r="109" spans="2:21" ht="15" customHeight="1" x14ac:dyDescent="0.2">
      <c r="B109" s="47" t="s">
        <v>112</v>
      </c>
      <c r="C109" s="48" t="s">
        <v>103</v>
      </c>
      <c r="D109" s="49" t="s">
        <v>2</v>
      </c>
      <c r="E109" s="71" t="s">
        <v>172</v>
      </c>
      <c r="F109" s="71" t="s">
        <v>174</v>
      </c>
      <c r="G109" s="50" t="s">
        <v>115</v>
      </c>
      <c r="H109" s="72"/>
      <c r="I109" s="52">
        <v>120000</v>
      </c>
      <c r="J109" s="52">
        <v>57497.23</v>
      </c>
      <c r="K109" s="53">
        <f t="shared" si="4"/>
        <v>62502.77</v>
      </c>
      <c r="L109" s="73"/>
      <c r="M109" s="55" t="str">
        <f t="shared" si="5"/>
        <v>44005031000299990244</v>
      </c>
      <c r="N109" s="55"/>
      <c r="O109" s="55"/>
      <c r="P109" s="55"/>
      <c r="Q109" s="55"/>
      <c r="R109" s="55"/>
      <c r="S109" s="55"/>
      <c r="T109" s="55"/>
      <c r="U109" s="55"/>
    </row>
    <row r="110" spans="2:21" ht="15" customHeight="1" x14ac:dyDescent="0.2">
      <c r="B110" s="47" t="s">
        <v>112</v>
      </c>
      <c r="C110" s="48" t="s">
        <v>103</v>
      </c>
      <c r="D110" s="49" t="s">
        <v>2</v>
      </c>
      <c r="E110" s="71" t="s">
        <v>172</v>
      </c>
      <c r="F110" s="71" t="s">
        <v>175</v>
      </c>
      <c r="G110" s="50" t="s">
        <v>115</v>
      </c>
      <c r="H110" s="72"/>
      <c r="I110" s="52">
        <v>34500</v>
      </c>
      <c r="J110" s="52">
        <v>34500</v>
      </c>
      <c r="K110" s="53">
        <f t="shared" si="4"/>
        <v>0</v>
      </c>
      <c r="L110" s="73"/>
      <c r="M110" s="55" t="str">
        <f t="shared" si="5"/>
        <v>44005031000525430244</v>
      </c>
      <c r="N110" s="55"/>
      <c r="O110" s="55"/>
      <c r="P110" s="55"/>
      <c r="Q110" s="55"/>
      <c r="R110" s="55"/>
      <c r="S110" s="55"/>
      <c r="T110" s="55"/>
      <c r="U110" s="55"/>
    </row>
    <row r="111" spans="2:21" ht="15" customHeight="1" x14ac:dyDescent="0.2">
      <c r="B111" s="47" t="s">
        <v>112</v>
      </c>
      <c r="C111" s="48" t="s">
        <v>103</v>
      </c>
      <c r="D111" s="49" t="s">
        <v>2</v>
      </c>
      <c r="E111" s="71" t="s">
        <v>172</v>
      </c>
      <c r="F111" s="71" t="s">
        <v>176</v>
      </c>
      <c r="G111" s="50" t="s">
        <v>115</v>
      </c>
      <c r="H111" s="72"/>
      <c r="I111" s="52">
        <v>500000</v>
      </c>
      <c r="J111" s="52">
        <v>280000</v>
      </c>
      <c r="K111" s="53">
        <f t="shared" si="4"/>
        <v>220000</v>
      </c>
      <c r="L111" s="73"/>
      <c r="M111" s="55" t="str">
        <f t="shared" si="5"/>
        <v>44005031000575260244</v>
      </c>
      <c r="N111" s="55"/>
      <c r="O111" s="55"/>
      <c r="P111" s="55"/>
      <c r="Q111" s="55"/>
      <c r="R111" s="55"/>
      <c r="S111" s="55"/>
      <c r="T111" s="55"/>
      <c r="U111" s="55"/>
    </row>
    <row r="112" spans="2:21" ht="15" customHeight="1" x14ac:dyDescent="0.2">
      <c r="B112" s="47" t="s">
        <v>112</v>
      </c>
      <c r="C112" s="48" t="s">
        <v>103</v>
      </c>
      <c r="D112" s="49" t="s">
        <v>2</v>
      </c>
      <c r="E112" s="71" t="s">
        <v>172</v>
      </c>
      <c r="F112" s="71" t="s">
        <v>177</v>
      </c>
      <c r="G112" s="50" t="s">
        <v>115</v>
      </c>
      <c r="H112" s="72"/>
      <c r="I112" s="52">
        <v>1000000</v>
      </c>
      <c r="J112" s="52">
        <v>655201.87</v>
      </c>
      <c r="K112" s="53">
        <f t="shared" si="4"/>
        <v>344798.13</v>
      </c>
      <c r="L112" s="73"/>
      <c r="M112" s="55" t="str">
        <f t="shared" si="5"/>
        <v>44005031000576100244</v>
      </c>
      <c r="N112" s="55"/>
      <c r="O112" s="55"/>
      <c r="P112" s="55"/>
      <c r="Q112" s="55"/>
      <c r="R112" s="55"/>
      <c r="S112" s="55"/>
      <c r="T112" s="55"/>
      <c r="U112" s="55"/>
    </row>
    <row r="113" spans="2:21" ht="15" customHeight="1" x14ac:dyDescent="0.2">
      <c r="B113" s="47" t="s">
        <v>112</v>
      </c>
      <c r="C113" s="48" t="s">
        <v>103</v>
      </c>
      <c r="D113" s="49" t="s">
        <v>2</v>
      </c>
      <c r="E113" s="71" t="s">
        <v>172</v>
      </c>
      <c r="F113" s="71" t="s">
        <v>178</v>
      </c>
      <c r="G113" s="50" t="s">
        <v>115</v>
      </c>
      <c r="H113" s="72"/>
      <c r="I113" s="52">
        <v>150000</v>
      </c>
      <c r="J113" s="52">
        <v>150000</v>
      </c>
      <c r="K113" s="53">
        <f t="shared" si="4"/>
        <v>0</v>
      </c>
      <c r="L113" s="73"/>
      <c r="M113" s="55" t="str">
        <f t="shared" si="5"/>
        <v>44005031000585260244</v>
      </c>
      <c r="N113" s="55"/>
      <c r="O113" s="55"/>
      <c r="P113" s="55"/>
      <c r="Q113" s="55"/>
      <c r="R113" s="55"/>
      <c r="S113" s="55"/>
      <c r="T113" s="55"/>
      <c r="U113" s="55"/>
    </row>
    <row r="114" spans="2:21" ht="15" customHeight="1" x14ac:dyDescent="0.2">
      <c r="B114" s="47" t="s">
        <v>112</v>
      </c>
      <c r="C114" s="48" t="s">
        <v>103</v>
      </c>
      <c r="D114" s="49" t="s">
        <v>2</v>
      </c>
      <c r="E114" s="71" t="s">
        <v>172</v>
      </c>
      <c r="F114" s="71" t="s">
        <v>179</v>
      </c>
      <c r="G114" s="50" t="s">
        <v>115</v>
      </c>
      <c r="H114" s="72"/>
      <c r="I114" s="52">
        <v>2143000</v>
      </c>
      <c r="J114" s="52">
        <v>1729773.06</v>
      </c>
      <c r="K114" s="53">
        <f t="shared" si="4"/>
        <v>413226.93999999994</v>
      </c>
      <c r="L114" s="73"/>
      <c r="M114" s="55" t="str">
        <f t="shared" si="5"/>
        <v>44005031000599990244</v>
      </c>
      <c r="N114" s="55"/>
      <c r="O114" s="55"/>
      <c r="P114" s="55"/>
      <c r="Q114" s="55"/>
      <c r="R114" s="55"/>
      <c r="S114" s="55"/>
      <c r="T114" s="55"/>
      <c r="U114" s="55"/>
    </row>
    <row r="115" spans="2:21" ht="15" customHeight="1" x14ac:dyDescent="0.2">
      <c r="B115" s="47" t="s">
        <v>112</v>
      </c>
      <c r="C115" s="48" t="s">
        <v>103</v>
      </c>
      <c r="D115" s="49" t="s">
        <v>2</v>
      </c>
      <c r="E115" s="71" t="s">
        <v>172</v>
      </c>
      <c r="F115" s="71" t="s">
        <v>180</v>
      </c>
      <c r="G115" s="50" t="s">
        <v>115</v>
      </c>
      <c r="H115" s="72"/>
      <c r="I115" s="52">
        <v>250000</v>
      </c>
      <c r="J115" s="52">
        <v>250000</v>
      </c>
      <c r="K115" s="53">
        <f t="shared" si="4"/>
        <v>0</v>
      </c>
      <c r="L115" s="73"/>
      <c r="M115" s="55" t="str">
        <f t="shared" si="5"/>
        <v>440050310005S5260244</v>
      </c>
      <c r="N115" s="55"/>
      <c r="O115" s="55"/>
      <c r="P115" s="55"/>
      <c r="Q115" s="55"/>
      <c r="R115" s="55"/>
      <c r="S115" s="55"/>
      <c r="T115" s="55"/>
      <c r="U115" s="55"/>
    </row>
    <row r="116" spans="2:21" ht="15" customHeight="1" x14ac:dyDescent="0.2">
      <c r="B116" s="47" t="s">
        <v>112</v>
      </c>
      <c r="C116" s="48" t="s">
        <v>103</v>
      </c>
      <c r="D116" s="49" t="s">
        <v>2</v>
      </c>
      <c r="E116" s="71" t="s">
        <v>172</v>
      </c>
      <c r="F116" s="71" t="s">
        <v>181</v>
      </c>
      <c r="G116" s="50" t="s">
        <v>115</v>
      </c>
      <c r="H116" s="72"/>
      <c r="I116" s="52">
        <v>1050000</v>
      </c>
      <c r="J116" s="52">
        <v>655201.87</v>
      </c>
      <c r="K116" s="53">
        <f t="shared" si="4"/>
        <v>394798.13</v>
      </c>
      <c r="L116" s="73"/>
      <c r="M116" s="55" t="str">
        <f t="shared" si="5"/>
        <v>440050310005S6100244</v>
      </c>
      <c r="N116" s="55"/>
      <c r="O116" s="55"/>
      <c r="P116" s="55"/>
      <c r="Q116" s="55"/>
      <c r="R116" s="55"/>
      <c r="S116" s="55"/>
      <c r="T116" s="55"/>
      <c r="U116" s="55"/>
    </row>
    <row r="117" spans="2:21" ht="15" customHeight="1" x14ac:dyDescent="0.2">
      <c r="B117" s="47" t="s">
        <v>112</v>
      </c>
      <c r="C117" s="48" t="s">
        <v>103</v>
      </c>
      <c r="D117" s="49" t="s">
        <v>2</v>
      </c>
      <c r="E117" s="71" t="s">
        <v>172</v>
      </c>
      <c r="F117" s="71" t="s">
        <v>182</v>
      </c>
      <c r="G117" s="50" t="s">
        <v>115</v>
      </c>
      <c r="H117" s="72"/>
      <c r="I117" s="52">
        <v>130000</v>
      </c>
      <c r="J117" s="52">
        <v>70022.460000000006</v>
      </c>
      <c r="K117" s="53">
        <f t="shared" si="4"/>
        <v>59977.539999999994</v>
      </c>
      <c r="L117" s="73"/>
      <c r="M117" s="55" t="str">
        <f t="shared" si="5"/>
        <v>44005031000699990244</v>
      </c>
      <c r="N117" s="55"/>
      <c r="O117" s="55"/>
      <c r="P117" s="55"/>
      <c r="Q117" s="55"/>
      <c r="R117" s="55"/>
      <c r="S117" s="55"/>
      <c r="T117" s="55"/>
      <c r="U117" s="55"/>
    </row>
    <row r="118" spans="2:21" ht="15" customHeight="1" x14ac:dyDescent="0.2">
      <c r="B118" s="47" t="s">
        <v>112</v>
      </c>
      <c r="C118" s="48" t="s">
        <v>103</v>
      </c>
      <c r="D118" s="49" t="s">
        <v>2</v>
      </c>
      <c r="E118" s="71" t="s">
        <v>172</v>
      </c>
      <c r="F118" s="71" t="s">
        <v>183</v>
      </c>
      <c r="G118" s="50" t="s">
        <v>115</v>
      </c>
      <c r="H118" s="72"/>
      <c r="I118" s="52">
        <v>50000</v>
      </c>
      <c r="J118" s="52">
        <v>0</v>
      </c>
      <c r="K118" s="53">
        <f t="shared" si="4"/>
        <v>50000</v>
      </c>
      <c r="L118" s="73"/>
      <c r="M118" s="55" t="str">
        <f t="shared" si="5"/>
        <v>44005031000799990244</v>
      </c>
      <c r="N118" s="55"/>
      <c r="O118" s="55"/>
      <c r="P118" s="55"/>
      <c r="Q118" s="55"/>
      <c r="R118" s="55"/>
      <c r="S118" s="55"/>
      <c r="T118" s="55"/>
      <c r="U118" s="55"/>
    </row>
    <row r="119" spans="2:21" ht="15" customHeight="1" x14ac:dyDescent="0.2">
      <c r="B119" s="47" t="s">
        <v>112</v>
      </c>
      <c r="C119" s="48" t="s">
        <v>103</v>
      </c>
      <c r="D119" s="49" t="s">
        <v>2</v>
      </c>
      <c r="E119" s="71" t="s">
        <v>172</v>
      </c>
      <c r="F119" s="71" t="s">
        <v>184</v>
      </c>
      <c r="G119" s="50" t="s">
        <v>115</v>
      </c>
      <c r="H119" s="72"/>
      <c r="I119" s="52">
        <v>800000</v>
      </c>
      <c r="J119" s="52">
        <v>359200.03</v>
      </c>
      <c r="K119" s="53">
        <f t="shared" si="4"/>
        <v>440799.97</v>
      </c>
      <c r="L119" s="73"/>
      <c r="M119" s="55" t="str">
        <f t="shared" si="5"/>
        <v>44005031000872090244</v>
      </c>
      <c r="N119" s="55"/>
      <c r="O119" s="55"/>
      <c r="P119" s="55"/>
      <c r="Q119" s="55"/>
      <c r="R119" s="55"/>
      <c r="S119" s="55"/>
      <c r="T119" s="55"/>
      <c r="U119" s="55"/>
    </row>
    <row r="120" spans="2:21" ht="15" customHeight="1" x14ac:dyDescent="0.2">
      <c r="B120" s="47" t="s">
        <v>112</v>
      </c>
      <c r="C120" s="48" t="s">
        <v>103</v>
      </c>
      <c r="D120" s="49" t="s">
        <v>2</v>
      </c>
      <c r="E120" s="71" t="s">
        <v>172</v>
      </c>
      <c r="F120" s="71" t="s">
        <v>185</v>
      </c>
      <c r="G120" s="50" t="s">
        <v>115</v>
      </c>
      <c r="H120" s="72"/>
      <c r="I120" s="52">
        <v>375000</v>
      </c>
      <c r="J120" s="52">
        <v>134699.97</v>
      </c>
      <c r="K120" s="53">
        <f t="shared" si="4"/>
        <v>240300.03</v>
      </c>
      <c r="L120" s="73"/>
      <c r="M120" s="55" t="str">
        <f t="shared" si="5"/>
        <v>440050310008S2090244</v>
      </c>
      <c r="N120" s="55"/>
      <c r="O120" s="55"/>
      <c r="P120" s="55"/>
      <c r="Q120" s="55"/>
      <c r="R120" s="55"/>
      <c r="S120" s="55"/>
      <c r="T120" s="55"/>
      <c r="U120" s="55"/>
    </row>
    <row r="121" spans="2:21" ht="15" customHeight="1" x14ac:dyDescent="0.2">
      <c r="B121" s="47" t="s">
        <v>112</v>
      </c>
      <c r="C121" s="48" t="s">
        <v>103</v>
      </c>
      <c r="D121" s="49" t="s">
        <v>2</v>
      </c>
      <c r="E121" s="71" t="s">
        <v>172</v>
      </c>
      <c r="F121" s="71" t="s">
        <v>186</v>
      </c>
      <c r="G121" s="50" t="s">
        <v>115</v>
      </c>
      <c r="H121" s="72"/>
      <c r="I121" s="52">
        <v>1077000</v>
      </c>
      <c r="J121" s="52">
        <v>967104.45</v>
      </c>
      <c r="K121" s="53">
        <f t="shared" si="4"/>
        <v>109895.55000000005</v>
      </c>
      <c r="L121" s="73"/>
      <c r="M121" s="55" t="str">
        <f t="shared" si="5"/>
        <v>440050310009L2990244</v>
      </c>
      <c r="N121" s="55"/>
      <c r="O121" s="55"/>
      <c r="P121" s="55"/>
      <c r="Q121" s="55"/>
      <c r="R121" s="55"/>
      <c r="S121" s="55"/>
      <c r="T121" s="55"/>
      <c r="U121" s="55"/>
    </row>
    <row r="122" spans="2:21" ht="15" customHeight="1" x14ac:dyDescent="0.2">
      <c r="B122" s="47" t="s">
        <v>112</v>
      </c>
      <c r="C122" s="48" t="s">
        <v>103</v>
      </c>
      <c r="D122" s="49" t="s">
        <v>2</v>
      </c>
      <c r="E122" s="71" t="s">
        <v>172</v>
      </c>
      <c r="F122" s="71" t="s">
        <v>187</v>
      </c>
      <c r="G122" s="50" t="s">
        <v>115</v>
      </c>
      <c r="H122" s="72"/>
      <c r="I122" s="52">
        <v>2185004.9700000002</v>
      </c>
      <c r="J122" s="52">
        <v>529624.29</v>
      </c>
      <c r="K122" s="53">
        <f t="shared" si="4"/>
        <v>1655380.6800000002</v>
      </c>
      <c r="L122" s="73"/>
      <c r="M122" s="55" t="str">
        <f t="shared" si="5"/>
        <v>44005038310099990244</v>
      </c>
      <c r="N122" s="55"/>
      <c r="O122" s="55"/>
      <c r="P122" s="55"/>
      <c r="Q122" s="55"/>
      <c r="R122" s="55"/>
      <c r="S122" s="55"/>
      <c r="T122" s="55"/>
      <c r="U122" s="55"/>
    </row>
    <row r="123" spans="2:21" ht="15" customHeight="1" x14ac:dyDescent="0.2">
      <c r="B123" s="47" t="s">
        <v>120</v>
      </c>
      <c r="C123" s="48" t="s">
        <v>103</v>
      </c>
      <c r="D123" s="49" t="s">
        <v>2</v>
      </c>
      <c r="E123" s="71" t="s">
        <v>172</v>
      </c>
      <c r="F123" s="71" t="s">
        <v>187</v>
      </c>
      <c r="G123" s="50" t="s">
        <v>121</v>
      </c>
      <c r="H123" s="72"/>
      <c r="I123" s="52">
        <v>1468168.16</v>
      </c>
      <c r="J123" s="52">
        <v>657787.72</v>
      </c>
      <c r="K123" s="53">
        <f t="shared" si="4"/>
        <v>810380.44</v>
      </c>
      <c r="L123" s="73"/>
      <c r="M123" s="55" t="str">
        <f t="shared" si="5"/>
        <v>44005038310099990247</v>
      </c>
      <c r="N123" s="55"/>
      <c r="O123" s="55"/>
      <c r="P123" s="55"/>
      <c r="Q123" s="55"/>
      <c r="R123" s="55"/>
      <c r="S123" s="55"/>
      <c r="T123" s="55"/>
      <c r="U123" s="55"/>
    </row>
    <row r="124" spans="2:21" ht="15" customHeight="1" x14ac:dyDescent="0.2">
      <c r="B124" s="47" t="s">
        <v>112</v>
      </c>
      <c r="C124" s="48" t="s">
        <v>103</v>
      </c>
      <c r="D124" s="49" t="s">
        <v>2</v>
      </c>
      <c r="E124" s="71" t="s">
        <v>188</v>
      </c>
      <c r="F124" s="71" t="s">
        <v>189</v>
      </c>
      <c r="G124" s="50" t="s">
        <v>115</v>
      </c>
      <c r="H124" s="72"/>
      <c r="I124" s="52">
        <v>15000</v>
      </c>
      <c r="J124" s="52">
        <v>8784.2000000000007</v>
      </c>
      <c r="K124" s="53">
        <f t="shared" si="4"/>
        <v>6215.7999999999993</v>
      </c>
      <c r="L124" s="73"/>
      <c r="M124" s="55" t="str">
        <f t="shared" si="5"/>
        <v>44007071100199990244</v>
      </c>
      <c r="N124" s="55"/>
      <c r="O124" s="55"/>
      <c r="P124" s="55"/>
      <c r="Q124" s="55"/>
      <c r="R124" s="55"/>
      <c r="S124" s="55"/>
      <c r="T124" s="55"/>
      <c r="U124" s="55"/>
    </row>
    <row r="125" spans="2:21" ht="15" customHeight="1" x14ac:dyDescent="0.2">
      <c r="B125" s="47" t="s">
        <v>112</v>
      </c>
      <c r="C125" s="48" t="s">
        <v>103</v>
      </c>
      <c r="D125" s="49" t="s">
        <v>2</v>
      </c>
      <c r="E125" s="71" t="s">
        <v>188</v>
      </c>
      <c r="F125" s="71" t="s">
        <v>190</v>
      </c>
      <c r="G125" s="50" t="s">
        <v>115</v>
      </c>
      <c r="H125" s="72"/>
      <c r="I125" s="52">
        <v>15000</v>
      </c>
      <c r="J125" s="52">
        <v>8720</v>
      </c>
      <c r="K125" s="53">
        <f t="shared" si="4"/>
        <v>6280</v>
      </c>
      <c r="L125" s="73"/>
      <c r="M125" s="55" t="str">
        <f t="shared" si="5"/>
        <v>44007071100299990244</v>
      </c>
      <c r="N125" s="55"/>
      <c r="O125" s="55"/>
      <c r="P125" s="55"/>
      <c r="Q125" s="55"/>
      <c r="R125" s="55"/>
      <c r="S125" s="55"/>
      <c r="T125" s="55"/>
      <c r="U125" s="55"/>
    </row>
    <row r="126" spans="2:21" ht="15" customHeight="1" x14ac:dyDescent="0.2">
      <c r="B126" s="47" t="s">
        <v>112</v>
      </c>
      <c r="C126" s="48" t="s">
        <v>103</v>
      </c>
      <c r="D126" s="49" t="s">
        <v>2</v>
      </c>
      <c r="E126" s="71" t="s">
        <v>188</v>
      </c>
      <c r="F126" s="71" t="s">
        <v>191</v>
      </c>
      <c r="G126" s="50" t="s">
        <v>115</v>
      </c>
      <c r="H126" s="72"/>
      <c r="I126" s="52">
        <v>3800</v>
      </c>
      <c r="J126" s="52">
        <v>3800</v>
      </c>
      <c r="K126" s="53">
        <f t="shared" si="4"/>
        <v>0</v>
      </c>
      <c r="L126" s="73"/>
      <c r="M126" s="55" t="str">
        <f t="shared" si="5"/>
        <v>44007078410099990244</v>
      </c>
      <c r="N126" s="55"/>
      <c r="O126" s="55"/>
      <c r="P126" s="55"/>
      <c r="Q126" s="55"/>
      <c r="R126" s="55"/>
      <c r="S126" s="55"/>
      <c r="T126" s="55"/>
      <c r="U126" s="55"/>
    </row>
    <row r="127" spans="2:21" ht="15" customHeight="1" x14ac:dyDescent="0.2">
      <c r="B127" s="47" t="s">
        <v>112</v>
      </c>
      <c r="C127" s="48" t="s">
        <v>103</v>
      </c>
      <c r="D127" s="49" t="s">
        <v>2</v>
      </c>
      <c r="E127" s="71" t="s">
        <v>192</v>
      </c>
      <c r="F127" s="71" t="s">
        <v>193</v>
      </c>
      <c r="G127" s="50" t="s">
        <v>115</v>
      </c>
      <c r="H127" s="72"/>
      <c r="I127" s="52">
        <v>13560</v>
      </c>
      <c r="J127" s="52">
        <v>13560</v>
      </c>
      <c r="K127" s="53">
        <f t="shared" si="4"/>
        <v>0</v>
      </c>
      <c r="L127" s="73"/>
      <c r="M127" s="55" t="str">
        <f t="shared" si="5"/>
        <v>44007090700299990244</v>
      </c>
      <c r="N127" s="55"/>
      <c r="O127" s="55"/>
      <c r="P127" s="55"/>
      <c r="Q127" s="55"/>
      <c r="R127" s="55"/>
      <c r="S127" s="55"/>
      <c r="T127" s="55"/>
      <c r="U127" s="55"/>
    </row>
    <row r="128" spans="2:21" ht="15" customHeight="1" x14ac:dyDescent="0.2">
      <c r="B128" s="47" t="s">
        <v>112</v>
      </c>
      <c r="C128" s="48" t="s">
        <v>103</v>
      </c>
      <c r="D128" s="49" t="s">
        <v>2</v>
      </c>
      <c r="E128" s="71" t="s">
        <v>194</v>
      </c>
      <c r="F128" s="71" t="s">
        <v>195</v>
      </c>
      <c r="G128" s="50" t="s">
        <v>115</v>
      </c>
      <c r="H128" s="72"/>
      <c r="I128" s="52">
        <v>83000</v>
      </c>
      <c r="J128" s="52">
        <v>58774.85</v>
      </c>
      <c r="K128" s="53">
        <f t="shared" ref="K128:K159" si="6">IF(IF(I128="",0,I128)=0,0,(IF(I128&gt;0,IF(J128&gt;I128,0,I128-J128),IF(J128&gt;I128,I128-J128,0))))</f>
        <v>24225.15</v>
      </c>
      <c r="L128" s="73"/>
      <c r="M128" s="55" t="str">
        <f t="shared" si="5"/>
        <v>44008018510099990244</v>
      </c>
      <c r="N128" s="55"/>
      <c r="O128" s="55"/>
      <c r="P128" s="55"/>
      <c r="Q128" s="55"/>
      <c r="R128" s="55"/>
      <c r="S128" s="55"/>
      <c r="T128" s="55"/>
      <c r="U128" s="55"/>
    </row>
    <row r="129" spans="2:21" ht="15" customHeight="1" x14ac:dyDescent="0.2">
      <c r="B129" s="47" t="s">
        <v>196</v>
      </c>
      <c r="C129" s="48" t="s">
        <v>103</v>
      </c>
      <c r="D129" s="49" t="s">
        <v>2</v>
      </c>
      <c r="E129" s="71" t="s">
        <v>197</v>
      </c>
      <c r="F129" s="71" t="s">
        <v>198</v>
      </c>
      <c r="G129" s="50" t="s">
        <v>199</v>
      </c>
      <c r="H129" s="72"/>
      <c r="I129" s="52">
        <v>444400</v>
      </c>
      <c r="J129" s="52">
        <v>169281</v>
      </c>
      <c r="K129" s="53">
        <f t="shared" si="6"/>
        <v>275119</v>
      </c>
      <c r="L129" s="73"/>
      <c r="M129" s="55" t="str">
        <f t="shared" si="5"/>
        <v>44010019610061010312</v>
      </c>
      <c r="N129" s="55"/>
      <c r="O129" s="55"/>
      <c r="P129" s="55"/>
      <c r="Q129" s="55"/>
      <c r="R129" s="55"/>
      <c r="S129" s="55"/>
      <c r="T129" s="55"/>
      <c r="U129" s="55"/>
    </row>
    <row r="130" spans="2:21" ht="15" customHeight="1" x14ac:dyDescent="0.2">
      <c r="B130" s="47" t="s">
        <v>112</v>
      </c>
      <c r="C130" s="48" t="s">
        <v>103</v>
      </c>
      <c r="D130" s="49" t="s">
        <v>2</v>
      </c>
      <c r="E130" s="71" t="s">
        <v>200</v>
      </c>
      <c r="F130" s="71" t="s">
        <v>201</v>
      </c>
      <c r="G130" s="50" t="s">
        <v>115</v>
      </c>
      <c r="H130" s="72"/>
      <c r="I130" s="52">
        <v>22600</v>
      </c>
      <c r="J130" s="52">
        <v>18615.89</v>
      </c>
      <c r="K130" s="53">
        <f t="shared" si="6"/>
        <v>3984.1100000000006</v>
      </c>
      <c r="L130" s="73"/>
      <c r="M130" s="55" t="str">
        <f t="shared" si="5"/>
        <v>44011010800299990244</v>
      </c>
      <c r="N130" s="55"/>
      <c r="O130" s="55"/>
      <c r="P130" s="55"/>
      <c r="Q130" s="55"/>
      <c r="R130" s="55"/>
      <c r="S130" s="55"/>
      <c r="T130" s="55"/>
      <c r="U130" s="55"/>
    </row>
    <row r="131" spans="2:21" ht="0.75" customHeight="1" x14ac:dyDescent="0.2">
      <c r="B131" s="74"/>
      <c r="C131" s="75"/>
      <c r="D131" s="58"/>
      <c r="E131" s="60"/>
      <c r="F131" s="60"/>
      <c r="G131" s="60"/>
      <c r="H131" s="59"/>
      <c r="I131" s="61"/>
      <c r="J131" s="61"/>
      <c r="K131" s="62"/>
      <c r="L131" s="63"/>
    </row>
    <row r="132" spans="2:21" ht="13.5" customHeight="1" x14ac:dyDescent="0.2">
      <c r="B132" s="76"/>
      <c r="C132" s="77"/>
      <c r="D132" s="78"/>
      <c r="E132" s="78"/>
      <c r="F132" s="78"/>
      <c r="G132" s="78"/>
      <c r="H132" s="78"/>
      <c r="I132" s="79"/>
      <c r="J132" s="79"/>
      <c r="K132" s="79"/>
      <c r="L132" s="80"/>
    </row>
    <row r="133" spans="2:21" ht="28.5" customHeight="1" x14ac:dyDescent="0.2">
      <c r="B133" s="81" t="s">
        <v>202</v>
      </c>
      <c r="C133" s="82">
        <v>450</v>
      </c>
      <c r="D133" s="151" t="s">
        <v>36</v>
      </c>
      <c r="E133" s="152"/>
      <c r="F133" s="153"/>
      <c r="G133" s="154"/>
      <c r="H133" s="83"/>
      <c r="I133" s="84">
        <f>0-I141</f>
        <v>-1877000</v>
      </c>
      <c r="J133" s="84">
        <f>J16-J62</f>
        <v>2241325.84</v>
      </c>
      <c r="K133" s="85" t="s">
        <v>36</v>
      </c>
      <c r="L133" s="41"/>
    </row>
    <row r="134" spans="2:21" ht="15" customHeight="1" x14ac:dyDescent="0.2">
      <c r="B134" s="86"/>
      <c r="C134" s="87"/>
      <c r="D134" s="66"/>
      <c r="E134" s="66"/>
      <c r="F134" s="66"/>
      <c r="G134" s="66"/>
      <c r="H134" s="66"/>
      <c r="I134" s="66"/>
      <c r="J134" s="66"/>
      <c r="K134" s="66"/>
    </row>
    <row r="135" spans="2:21" ht="15" customHeight="1" x14ac:dyDescent="0.25">
      <c r="B135" s="134" t="s">
        <v>203</v>
      </c>
      <c r="C135" s="134"/>
      <c r="D135" s="134"/>
      <c r="E135" s="134"/>
      <c r="F135" s="134"/>
      <c r="G135" s="134"/>
      <c r="H135" s="134"/>
      <c r="I135" s="134"/>
      <c r="J135" s="134"/>
      <c r="K135" s="134"/>
      <c r="L135" s="68"/>
    </row>
    <row r="136" spans="2:21" ht="15" customHeight="1" x14ac:dyDescent="0.2">
      <c r="B136" s="27"/>
      <c r="C136" s="88"/>
      <c r="D136" s="1"/>
      <c r="E136" s="1"/>
      <c r="F136" s="1"/>
      <c r="G136" s="1"/>
      <c r="H136" s="1"/>
      <c r="I136" s="28"/>
      <c r="J136" s="28"/>
      <c r="K136" s="69" t="s">
        <v>204</v>
      </c>
      <c r="L136" s="70"/>
    </row>
    <row r="137" spans="2:21" ht="17.100000000000001" customHeight="1" x14ac:dyDescent="0.2">
      <c r="B137" s="136" t="s">
        <v>25</v>
      </c>
      <c r="C137" s="139" t="s">
        <v>26</v>
      </c>
      <c r="D137" s="139" t="s">
        <v>205</v>
      </c>
      <c r="E137" s="146"/>
      <c r="F137" s="147"/>
      <c r="G137" s="136"/>
      <c r="H137" s="139"/>
      <c r="I137" s="139" t="s">
        <v>28</v>
      </c>
      <c r="J137" s="139" t="s">
        <v>29</v>
      </c>
      <c r="K137" s="146" t="s">
        <v>30</v>
      </c>
      <c r="L137" s="29"/>
    </row>
    <row r="138" spans="2:21" ht="17.100000000000001" customHeight="1" x14ac:dyDescent="0.2">
      <c r="B138" s="136"/>
      <c r="C138" s="139"/>
      <c r="D138" s="148"/>
      <c r="E138" s="149"/>
      <c r="F138" s="149"/>
      <c r="G138" s="149"/>
      <c r="H138" s="148"/>
      <c r="I138" s="139"/>
      <c r="J138" s="139"/>
      <c r="K138" s="146"/>
      <c r="L138" s="29"/>
    </row>
    <row r="139" spans="2:21" ht="17.100000000000001" customHeight="1" x14ac:dyDescent="0.2">
      <c r="B139" s="136"/>
      <c r="C139" s="139"/>
      <c r="D139" s="150"/>
      <c r="E139" s="149"/>
      <c r="F139" s="149"/>
      <c r="G139" s="149"/>
      <c r="H139" s="150"/>
      <c r="I139" s="139"/>
      <c r="J139" s="139"/>
      <c r="K139" s="146"/>
      <c r="L139" s="29"/>
    </row>
    <row r="140" spans="2:21" ht="13.5" customHeight="1" x14ac:dyDescent="0.2">
      <c r="B140" s="30">
        <v>1</v>
      </c>
      <c r="C140" s="31">
        <v>2</v>
      </c>
      <c r="D140" s="155">
        <v>3</v>
      </c>
      <c r="E140" s="156"/>
      <c r="F140" s="157"/>
      <c r="G140" s="158"/>
      <c r="H140" s="32"/>
      <c r="I140" s="33" t="s">
        <v>31</v>
      </c>
      <c r="J140" s="33" t="s">
        <v>32</v>
      </c>
      <c r="K140" s="34" t="s">
        <v>33</v>
      </c>
      <c r="L140" s="35"/>
    </row>
    <row r="141" spans="2:21" ht="12.75" customHeight="1" x14ac:dyDescent="0.2">
      <c r="B141" s="36" t="s">
        <v>206</v>
      </c>
      <c r="C141" s="37" t="s">
        <v>8</v>
      </c>
      <c r="D141" s="159" t="s">
        <v>36</v>
      </c>
      <c r="E141" s="160"/>
      <c r="F141" s="161"/>
      <c r="G141" s="162"/>
      <c r="H141" s="38"/>
      <c r="I141" s="89">
        <f>I143+I147+I151</f>
        <v>1877000</v>
      </c>
      <c r="J141" s="89">
        <f>J143+J147+J151</f>
        <v>-2241325.84</v>
      </c>
      <c r="K141" s="90">
        <f>K143+K147+K151</f>
        <v>4118325.84</v>
      </c>
      <c r="L141" s="41"/>
    </row>
    <row r="142" spans="2:21" ht="12.75" customHeight="1" x14ac:dyDescent="0.2">
      <c r="B142" s="42" t="s">
        <v>37</v>
      </c>
      <c r="C142" s="91"/>
      <c r="D142" s="163"/>
      <c r="E142" s="164"/>
      <c r="F142" s="165"/>
      <c r="G142" s="166"/>
      <c r="H142" s="92"/>
      <c r="I142" s="93"/>
      <c r="J142" s="93"/>
      <c r="K142" s="94"/>
      <c r="L142" s="41"/>
    </row>
    <row r="143" spans="2:21" ht="12.75" customHeight="1" x14ac:dyDescent="0.2">
      <c r="B143" s="42" t="s">
        <v>207</v>
      </c>
      <c r="C143" s="95" t="s">
        <v>208</v>
      </c>
      <c r="D143" s="167" t="s">
        <v>36</v>
      </c>
      <c r="E143" s="168"/>
      <c r="F143" s="169"/>
      <c r="G143" s="170"/>
      <c r="H143" s="96"/>
      <c r="I143" s="97">
        <v>0</v>
      </c>
      <c r="J143" s="97">
        <v>0</v>
      </c>
      <c r="K143" s="98">
        <v>0</v>
      </c>
      <c r="L143" s="41"/>
    </row>
    <row r="144" spans="2:21" ht="12.75" customHeight="1" x14ac:dyDescent="0.2">
      <c r="B144" s="42" t="s">
        <v>209</v>
      </c>
      <c r="C144" s="43"/>
      <c r="D144" s="171"/>
      <c r="E144" s="172"/>
      <c r="F144" s="173"/>
      <c r="G144" s="174"/>
      <c r="H144" s="99"/>
      <c r="I144" s="100"/>
      <c r="J144" s="100"/>
      <c r="K144" s="101"/>
      <c r="L144" s="41"/>
    </row>
    <row r="145" spans="2:21" ht="15" customHeight="1" x14ac:dyDescent="0.2">
      <c r="B145" s="102"/>
      <c r="C145" s="103" t="s">
        <v>208</v>
      </c>
      <c r="D145" s="104"/>
      <c r="E145" s="187"/>
      <c r="F145" s="188"/>
      <c r="G145" s="189"/>
      <c r="H145" s="105"/>
      <c r="I145" s="106"/>
      <c r="J145" s="106"/>
      <c r="K145" s="107">
        <f>IF(IF(I145="",0,I145)=0,0,(IF(I145&gt;0,IF(J145&gt;I145,0,I145-J145),IF(J145&gt;I145,I145-J145,0))))</f>
        <v>0</v>
      </c>
      <c r="L145" s="108"/>
      <c r="M145" s="109" t="str">
        <f>IF(D145="","000",D145)&amp;IF(E145="","00000000000000000",E145)</f>
        <v>00000000000000000000</v>
      </c>
      <c r="N145" s="109"/>
      <c r="O145" s="109"/>
      <c r="P145" s="109"/>
      <c r="Q145" s="109"/>
      <c r="R145" s="109"/>
      <c r="S145" s="109"/>
      <c r="T145" s="109"/>
      <c r="U145" s="109"/>
    </row>
    <row r="146" spans="2:21" ht="6" hidden="1" customHeight="1" x14ac:dyDescent="0.2">
      <c r="B146" s="56"/>
      <c r="C146" s="110"/>
      <c r="D146" s="111"/>
      <c r="E146" s="190"/>
      <c r="F146" s="191"/>
      <c r="G146" s="192"/>
      <c r="H146" s="193"/>
      <c r="I146" s="112"/>
      <c r="J146" s="112"/>
      <c r="K146" s="113"/>
      <c r="L146" s="114"/>
    </row>
    <row r="147" spans="2:21" ht="12.75" customHeight="1" x14ac:dyDescent="0.2">
      <c r="B147" s="42" t="s">
        <v>210</v>
      </c>
      <c r="C147" s="43" t="s">
        <v>211</v>
      </c>
      <c r="D147" s="175" t="s">
        <v>36</v>
      </c>
      <c r="E147" s="176"/>
      <c r="F147" s="177"/>
      <c r="G147" s="178"/>
      <c r="H147" s="99"/>
      <c r="I147" s="115">
        <v>0</v>
      </c>
      <c r="J147" s="115">
        <v>0</v>
      </c>
      <c r="K147" s="116">
        <v>0</v>
      </c>
      <c r="L147" s="41"/>
    </row>
    <row r="148" spans="2:21" ht="12.75" customHeight="1" x14ac:dyDescent="0.2">
      <c r="B148" s="42" t="s">
        <v>209</v>
      </c>
      <c r="C148" s="43"/>
      <c r="D148" s="171"/>
      <c r="E148" s="172"/>
      <c r="F148" s="173"/>
      <c r="G148" s="174"/>
      <c r="H148" s="99"/>
      <c r="I148" s="100"/>
      <c r="J148" s="100"/>
      <c r="K148" s="101"/>
      <c r="L148" s="41"/>
    </row>
    <row r="149" spans="2:21" ht="15" customHeight="1" x14ac:dyDescent="0.2">
      <c r="B149" s="102"/>
      <c r="C149" s="103" t="s">
        <v>211</v>
      </c>
      <c r="D149" s="104"/>
      <c r="E149" s="187"/>
      <c r="F149" s="188"/>
      <c r="G149" s="189"/>
      <c r="H149" s="105"/>
      <c r="I149" s="106"/>
      <c r="J149" s="106"/>
      <c r="K149" s="107">
        <f>IF(IF(I149="",0,I149)=0,0,(IF(I149&gt;0,IF(J149&gt;I149,0,I149-J149),IF(J149&gt;I149,I149-J149,0))))</f>
        <v>0</v>
      </c>
      <c r="L149" s="108"/>
      <c r="M149" s="109" t="str">
        <f>IF(D149="","000",D149)&amp;IF(E149="","00000000000000000",E149)</f>
        <v>00000000000000000000</v>
      </c>
      <c r="N149" s="109"/>
      <c r="O149" s="109"/>
      <c r="P149" s="109"/>
      <c r="Q149" s="109"/>
      <c r="R149" s="109"/>
      <c r="S149" s="109"/>
      <c r="T149" s="109"/>
      <c r="U149" s="109"/>
    </row>
    <row r="150" spans="2:21" ht="6" hidden="1" customHeight="1" x14ac:dyDescent="0.2">
      <c r="B150" s="56"/>
      <c r="C150" s="48"/>
      <c r="D150" s="111"/>
      <c r="E150" s="190"/>
      <c r="F150" s="191"/>
      <c r="G150" s="192"/>
      <c r="H150" s="193"/>
      <c r="I150" s="112"/>
      <c r="J150" s="112"/>
      <c r="K150" s="113"/>
      <c r="L150" s="114"/>
    </row>
    <row r="151" spans="2:21" ht="12.75" customHeight="1" x14ac:dyDescent="0.2">
      <c r="B151" s="42" t="s">
        <v>212</v>
      </c>
      <c r="C151" s="43" t="s">
        <v>213</v>
      </c>
      <c r="D151" s="179" t="s">
        <v>214</v>
      </c>
      <c r="E151" s="180"/>
      <c r="F151" s="181"/>
      <c r="G151" s="182"/>
      <c r="H151" s="117"/>
      <c r="I151" s="115">
        <v>1877000</v>
      </c>
      <c r="J151" s="115">
        <v>-2241325.84</v>
      </c>
      <c r="K151" s="116">
        <f>IF(IF(I151="",0,I151)=0,0,(IF(I151&gt;0,IF(J151&gt;I151,0,I151-J151),IF(J151&gt;I151,I151-J151,0))))</f>
        <v>4118325.84</v>
      </c>
      <c r="L151" s="41"/>
    </row>
    <row r="152" spans="2:21" ht="22.5" customHeight="1" x14ac:dyDescent="0.2">
      <c r="B152" s="42" t="s">
        <v>215</v>
      </c>
      <c r="C152" s="43" t="s">
        <v>213</v>
      </c>
      <c r="D152" s="179" t="s">
        <v>216</v>
      </c>
      <c r="E152" s="180"/>
      <c r="F152" s="181"/>
      <c r="G152" s="182"/>
      <c r="H152" s="117"/>
      <c r="I152" s="115">
        <v>1877000</v>
      </c>
      <c r="J152" s="115">
        <v>-2241325.84</v>
      </c>
      <c r="K152" s="116">
        <f>IF(IF(I152="",0,I152)=0,0,(IF(I152&gt;0,IF(J152&gt;I152,0,I152-J152),IF(J152&gt;I152,I152-J152,0))))</f>
        <v>4118325.84</v>
      </c>
      <c r="L152" s="41"/>
    </row>
    <row r="153" spans="2:21" ht="35.25" customHeight="1" x14ac:dyDescent="0.2">
      <c r="B153" s="42" t="s">
        <v>217</v>
      </c>
      <c r="C153" s="43" t="s">
        <v>213</v>
      </c>
      <c r="D153" s="179" t="s">
        <v>218</v>
      </c>
      <c r="E153" s="180"/>
      <c r="F153" s="181"/>
      <c r="G153" s="182"/>
      <c r="H153" s="117"/>
      <c r="I153" s="115">
        <v>0</v>
      </c>
      <c r="J153" s="115">
        <v>0</v>
      </c>
      <c r="K153" s="116">
        <f>IF(IF(I153="",0,I153)=0,0,(IF(I153&gt;0,IF(J153&gt;I153,0,I153-J153),IF(J153&gt;I153,I153-J153,0))))</f>
        <v>0</v>
      </c>
      <c r="L153" s="41"/>
    </row>
    <row r="154" spans="2:21" ht="21.4" customHeight="1" x14ac:dyDescent="0.2">
      <c r="B154" s="47" t="s">
        <v>219</v>
      </c>
      <c r="C154" s="48" t="s">
        <v>220</v>
      </c>
      <c r="D154" s="118" t="s">
        <v>38</v>
      </c>
      <c r="E154" s="194" t="s">
        <v>221</v>
      </c>
      <c r="F154" s="195"/>
      <c r="G154" s="196"/>
      <c r="H154" s="119"/>
      <c r="I154" s="120">
        <v>-39354445.409999996</v>
      </c>
      <c r="J154" s="120">
        <v>-24954903.27</v>
      </c>
      <c r="K154" s="121" t="s">
        <v>36</v>
      </c>
      <c r="L154" s="122"/>
      <c r="M154" s="21" t="str">
        <f>IF(D154="","000",D154)&amp;IF(E154="","00000000000000000",E154)</f>
        <v>00001050201100000510</v>
      </c>
    </row>
    <row r="155" spans="2:21" ht="21.4" customHeight="1" x14ac:dyDescent="0.2">
      <c r="B155" s="47" t="s">
        <v>222</v>
      </c>
      <c r="C155" s="48" t="s">
        <v>223</v>
      </c>
      <c r="D155" s="118" t="s">
        <v>38</v>
      </c>
      <c r="E155" s="194" t="s">
        <v>224</v>
      </c>
      <c r="F155" s="195"/>
      <c r="G155" s="196"/>
      <c r="H155" s="119"/>
      <c r="I155" s="120">
        <v>41231445.409999996</v>
      </c>
      <c r="J155" s="120">
        <v>22713577.43</v>
      </c>
      <c r="K155" s="123" t="s">
        <v>36</v>
      </c>
      <c r="L155" s="124"/>
      <c r="M155" s="21" t="str">
        <f>IF(D155="","000",D155)&amp;IF(E155="","00000000000000000",E155)</f>
        <v>00001050201100000610</v>
      </c>
    </row>
    <row r="156" spans="2:21" ht="0.75" customHeight="1" x14ac:dyDescent="0.2">
      <c r="B156" s="74"/>
      <c r="C156" s="57"/>
      <c r="D156" s="58"/>
      <c r="E156" s="197"/>
      <c r="F156" s="198"/>
      <c r="G156" s="199"/>
      <c r="H156" s="197"/>
      <c r="I156" s="125"/>
      <c r="J156" s="125"/>
      <c r="K156" s="126"/>
      <c r="L156" s="11"/>
    </row>
    <row r="157" spans="2:21" ht="15" customHeight="1" x14ac:dyDescent="0.2">
      <c r="B157" s="127"/>
      <c r="C157" s="87"/>
      <c r="D157" s="66"/>
      <c r="E157" s="66"/>
      <c r="F157" s="66"/>
      <c r="G157" s="66"/>
      <c r="H157" s="66"/>
      <c r="I157" s="66"/>
      <c r="J157" s="66"/>
      <c r="K157" s="66"/>
      <c r="L157" s="128" t="s">
        <v>225</v>
      </c>
      <c r="M157" s="128" t="s">
        <v>226</v>
      </c>
    </row>
    <row r="158" spans="2:21" ht="21.75" customHeight="1" x14ac:dyDescent="0.2">
      <c r="B158" s="6" t="s">
        <v>227</v>
      </c>
      <c r="C158" s="140"/>
      <c r="D158" s="140"/>
      <c r="E158" s="140"/>
      <c r="F158" s="129"/>
      <c r="G158" s="129"/>
      <c r="H158" s="14"/>
      <c r="I158" s="129" t="s">
        <v>228</v>
      </c>
      <c r="J158" s="130"/>
      <c r="K158" s="13"/>
      <c r="L158" s="128" t="s">
        <v>229</v>
      </c>
      <c r="M158" s="128" t="s">
        <v>230</v>
      </c>
    </row>
    <row r="159" spans="2:21" ht="15" customHeight="1" x14ac:dyDescent="0.2">
      <c r="B159" s="6" t="s">
        <v>231</v>
      </c>
      <c r="C159" s="141" t="s">
        <v>232</v>
      </c>
      <c r="D159" s="141"/>
      <c r="E159" s="141"/>
      <c r="F159" s="129"/>
      <c r="G159" s="129"/>
      <c r="H159" s="14"/>
      <c r="I159" s="14"/>
      <c r="J159" s="132" t="s">
        <v>231</v>
      </c>
      <c r="K159" s="131" t="s">
        <v>232</v>
      </c>
      <c r="L159" s="128" t="s">
        <v>233</v>
      </c>
      <c r="M159" s="128" t="s">
        <v>234</v>
      </c>
    </row>
    <row r="160" spans="2:21" ht="15" customHeight="1" x14ac:dyDescent="0.2">
      <c r="B160" s="6"/>
      <c r="C160" s="129"/>
      <c r="D160" s="14"/>
      <c r="E160" s="14"/>
      <c r="F160" s="14"/>
      <c r="G160" s="14"/>
      <c r="H160" s="14"/>
      <c r="I160" s="14"/>
      <c r="J160" s="14"/>
      <c r="K160" s="14"/>
      <c r="L160" s="128" t="s">
        <v>235</v>
      </c>
      <c r="M160" s="128" t="s">
        <v>236</v>
      </c>
    </row>
    <row r="161" spans="2:13" ht="21.75" customHeight="1" x14ac:dyDescent="0.2">
      <c r="B161" s="6" t="s">
        <v>237</v>
      </c>
      <c r="C161" s="142"/>
      <c r="D161" s="142"/>
      <c r="E161" s="142"/>
      <c r="F161" s="133"/>
      <c r="G161" s="133"/>
      <c r="H161" s="14"/>
      <c r="I161" s="14"/>
      <c r="J161" s="14"/>
      <c r="K161" s="14"/>
      <c r="L161" s="128"/>
      <c r="M161" s="128" t="s">
        <v>238</v>
      </c>
    </row>
    <row r="162" spans="2:13" ht="15" customHeight="1" x14ac:dyDescent="0.2">
      <c r="B162" s="6" t="s">
        <v>231</v>
      </c>
      <c r="C162" s="141" t="s">
        <v>232</v>
      </c>
      <c r="D162" s="141"/>
      <c r="E162" s="141"/>
      <c r="F162" s="129"/>
      <c r="G162" s="129"/>
      <c r="H162" s="14"/>
      <c r="I162" s="14"/>
      <c r="J162" s="14"/>
      <c r="K162" s="14"/>
      <c r="L162" s="128"/>
      <c r="M162" s="128" t="s">
        <v>239</v>
      </c>
    </row>
    <row r="163" spans="2:13" ht="15" customHeight="1" x14ac:dyDescent="0.2">
      <c r="B163" s="6"/>
      <c r="C163" s="129"/>
      <c r="D163" s="14"/>
      <c r="E163" s="14"/>
      <c r="F163" s="14"/>
      <c r="G163" s="14"/>
      <c r="H163" s="14"/>
      <c r="I163" s="14"/>
      <c r="J163" s="14"/>
      <c r="K163" s="14"/>
      <c r="L163" s="128"/>
      <c r="M163" s="128" t="s">
        <v>240</v>
      </c>
    </row>
    <row r="164" spans="2:13" ht="15" customHeight="1" x14ac:dyDescent="0.2">
      <c r="B164" s="6" t="s">
        <v>241</v>
      </c>
      <c r="C164" s="129"/>
      <c r="D164" s="14"/>
      <c r="E164" s="14"/>
      <c r="F164" s="14"/>
      <c r="G164" s="14"/>
      <c r="H164" s="14"/>
      <c r="I164" s="14"/>
      <c r="J164" s="14"/>
      <c r="K164" s="14"/>
      <c r="L164" s="128" t="s">
        <v>242</v>
      </c>
      <c r="M164" s="128" t="s">
        <v>243</v>
      </c>
    </row>
    <row r="165" spans="2:13" ht="15" customHeight="1" x14ac:dyDescent="0.2">
      <c r="B165" s="127"/>
      <c r="C165" s="129"/>
      <c r="D165" s="14"/>
      <c r="E165" s="14"/>
      <c r="F165" s="14"/>
      <c r="G165" s="14"/>
      <c r="H165" s="14"/>
      <c r="I165" s="14"/>
      <c r="J165" s="14"/>
      <c r="K165" s="14"/>
      <c r="L165" s="128" t="s">
        <v>244</v>
      </c>
      <c r="M165" s="128" t="s">
        <v>245</v>
      </c>
    </row>
    <row r="166" spans="2:13" ht="15" customHeight="1" x14ac:dyDescent="0.2">
      <c r="L166" s="128" t="s">
        <v>246</v>
      </c>
      <c r="M166" s="128" t="s">
        <v>240</v>
      </c>
    </row>
    <row r="167" spans="2:13" ht="15" customHeight="1" x14ac:dyDescent="0.2">
      <c r="L167" s="128" t="s">
        <v>247</v>
      </c>
      <c r="M167" s="128" t="s">
        <v>248</v>
      </c>
    </row>
    <row r="168" spans="2:13" ht="15" customHeight="1" x14ac:dyDescent="0.2">
      <c r="L168" s="128" t="s">
        <v>249</v>
      </c>
      <c r="M168" s="128" t="s">
        <v>250</v>
      </c>
    </row>
    <row r="169" spans="2:13" ht="15" customHeight="1" x14ac:dyDescent="0.2">
      <c r="L169" s="128" t="s">
        <v>251</v>
      </c>
      <c r="M169" s="128" t="s">
        <v>252</v>
      </c>
    </row>
    <row r="170" spans="2:13" ht="15" customHeight="1" x14ac:dyDescent="0.2">
      <c r="L170" s="128" t="s">
        <v>253</v>
      </c>
      <c r="M170" s="128"/>
    </row>
    <row r="171" spans="2:13" ht="15" customHeight="1" x14ac:dyDescent="0.2">
      <c r="L171" s="128" t="s">
        <v>254</v>
      </c>
      <c r="M171" s="128" t="s">
        <v>255</v>
      </c>
    </row>
  </sheetData>
  <mergeCells count="94">
    <mergeCell ref="J12:J14"/>
    <mergeCell ref="J137:J139"/>
    <mergeCell ref="J58:J60"/>
    <mergeCell ref="K12:K14"/>
    <mergeCell ref="K137:K139"/>
    <mergeCell ref="K58:K60"/>
    <mergeCell ref="E54:H54"/>
    <mergeCell ref="H12:H14"/>
    <mergeCell ref="H137:H139"/>
    <mergeCell ref="H4:I4"/>
    <mergeCell ref="H58:H60"/>
    <mergeCell ref="I12:I14"/>
    <mergeCell ref="I137:I139"/>
    <mergeCell ref="I58:I60"/>
    <mergeCell ref="E154:G154"/>
    <mergeCell ref="E155:G155"/>
    <mergeCell ref="E156:H156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D153:G153"/>
    <mergeCell ref="D16:G16"/>
    <mergeCell ref="D17:G17"/>
    <mergeCell ref="D58:G60"/>
    <mergeCell ref="D61:G61"/>
    <mergeCell ref="D62:G62"/>
    <mergeCell ref="D63:G63"/>
    <mergeCell ref="E145:G145"/>
    <mergeCell ref="E146:H146"/>
    <mergeCell ref="E149:G149"/>
    <mergeCell ref="E150:H150"/>
    <mergeCell ref="E31:G31"/>
    <mergeCell ref="E32:G32"/>
    <mergeCell ref="E33:G33"/>
    <mergeCell ref="E34:G34"/>
    <mergeCell ref="E35:G35"/>
    <mergeCell ref="D147:G147"/>
    <mergeCell ref="D148:G148"/>
    <mergeCell ref="D15:G15"/>
    <mergeCell ref="D151:G151"/>
    <mergeCell ref="D152:G152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C158:E158"/>
    <mergeCell ref="C159:E159"/>
    <mergeCell ref="C161:E161"/>
    <mergeCell ref="C162:E162"/>
    <mergeCell ref="C4:E4"/>
    <mergeCell ref="C58:C60"/>
    <mergeCell ref="C6:I6"/>
    <mergeCell ref="C7:I7"/>
    <mergeCell ref="D12:G14"/>
    <mergeCell ref="D133:G133"/>
    <mergeCell ref="D137:G139"/>
    <mergeCell ref="D140:G140"/>
    <mergeCell ref="D141:G141"/>
    <mergeCell ref="D142:G142"/>
    <mergeCell ref="D143:G143"/>
    <mergeCell ref="D144:G144"/>
    <mergeCell ref="B10:K10"/>
    <mergeCell ref="B12:B14"/>
    <mergeCell ref="B135:K135"/>
    <mergeCell ref="B137:B139"/>
    <mergeCell ref="B2:J2"/>
    <mergeCell ref="B56:K56"/>
    <mergeCell ref="B58:B60"/>
    <mergeCell ref="C12:C14"/>
    <mergeCell ref="C137:C139"/>
    <mergeCell ref="E47:G47"/>
    <mergeCell ref="E48:G48"/>
    <mergeCell ref="E49:G49"/>
    <mergeCell ref="E50:G50"/>
    <mergeCell ref="E51:G51"/>
    <mergeCell ref="E52:G52"/>
    <mergeCell ref="E53:G53"/>
  </mergeCells>
  <pageMargins left="0.39370077999999997" right="0.39370077999999997" top="0.98425196000000004" bottom="0.39370077999999997" header="0" footer="0"/>
  <pageSetup paperSize="9" orientation="landscape"/>
  <headerFooter alignWithMargins="0"/>
  <rowBreaks count="2" manualBreakCount="2">
    <brk id="54" max="16383" man="1"/>
    <brk id="1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71"/>
  <sheetViews>
    <sheetView tabSelected="1" topLeftCell="A136" workbookViewId="0">
      <selection activeCell="D157" sqref="C157:E165"/>
    </sheetView>
  </sheetViews>
  <sheetFormatPr defaultRowHeight="15" x14ac:dyDescent="0.2"/>
  <cols>
    <col min="1" max="1" width="0.85546875" customWidth="1"/>
    <col min="2" max="2" width="44.7109375" customWidth="1"/>
    <col min="3" max="3" width="5.7109375" customWidth="1"/>
    <col min="4" max="4" width="4.7109375" customWidth="1"/>
    <col min="5" max="5" width="5.7109375" customWidth="1"/>
    <col min="6" max="6" width="10.7109375" customWidth="1"/>
    <col min="7" max="8" width="4.7109375" customWidth="1"/>
    <col min="9" max="11" width="19.7109375" customWidth="1"/>
    <col min="12" max="12" width="24.28515625" hidden="1" customWidth="1"/>
    <col min="13" max="13" width="51.140625" hidden="1" customWidth="1"/>
    <col min="14" max="14" width="56.7109375" hidden="1" customWidth="1"/>
    <col min="15" max="20" width="9.140625" hidden="1" customWidth="1"/>
    <col min="21" max="21" width="0" hidden="1" customWidth="1"/>
  </cols>
  <sheetData>
    <row r="1" spans="2:14" ht="5.0999999999999996" customHeight="1" x14ac:dyDescent="0.2">
      <c r="K1" s="1"/>
    </row>
    <row r="2" spans="2:14" ht="15.75" customHeight="1" x14ac:dyDescent="0.25">
      <c r="B2" s="137" t="s">
        <v>0</v>
      </c>
      <c r="C2" s="138"/>
      <c r="D2" s="134"/>
      <c r="E2" s="134"/>
      <c r="F2" s="134"/>
      <c r="G2" s="134"/>
      <c r="H2" s="134"/>
      <c r="I2" s="134"/>
      <c r="J2" s="137"/>
      <c r="K2" s="2" t="s">
        <v>1</v>
      </c>
      <c r="L2" s="3" t="s">
        <v>2</v>
      </c>
      <c r="M2" s="4"/>
    </row>
    <row r="3" spans="2:14" ht="15" customHeight="1" x14ac:dyDescent="0.2">
      <c r="B3" s="5"/>
      <c r="C3" s="6"/>
      <c r="D3" s="7"/>
      <c r="E3" s="7"/>
      <c r="F3" s="7"/>
      <c r="G3" s="7"/>
      <c r="H3" s="7"/>
      <c r="I3" s="8"/>
      <c r="J3" s="9"/>
      <c r="K3" s="10" t="s">
        <v>3</v>
      </c>
      <c r="L3" s="11" t="s">
        <v>4</v>
      </c>
      <c r="M3" s="4"/>
    </row>
    <row r="4" spans="2:14" ht="15" customHeight="1" x14ac:dyDescent="0.2">
      <c r="B4" s="12" t="s">
        <v>256</v>
      </c>
      <c r="C4" s="143" t="s">
        <v>6</v>
      </c>
      <c r="D4" s="143"/>
      <c r="E4" s="143"/>
      <c r="F4" s="14"/>
      <c r="G4" s="14"/>
      <c r="H4" s="203"/>
      <c r="I4" s="203"/>
      <c r="J4" s="15" t="s">
        <v>257</v>
      </c>
      <c r="K4" s="16">
        <v>45536</v>
      </c>
      <c r="L4" s="11" t="s">
        <v>8</v>
      </c>
      <c r="M4" s="4"/>
    </row>
    <row r="5" spans="2:14" ht="15" customHeight="1" x14ac:dyDescent="0.2">
      <c r="B5" s="6"/>
      <c r="C5" s="17"/>
      <c r="D5" s="17"/>
      <c r="E5" s="17"/>
      <c r="F5" s="6"/>
      <c r="G5" s="6"/>
      <c r="H5" s="6"/>
      <c r="I5" s="4"/>
      <c r="J5" s="18" t="s">
        <v>258</v>
      </c>
      <c r="K5" s="19" t="s">
        <v>10</v>
      </c>
      <c r="L5" s="11" t="s">
        <v>11</v>
      </c>
      <c r="M5" s="4"/>
    </row>
    <row r="6" spans="2:14" ht="15" customHeight="1" x14ac:dyDescent="0.2">
      <c r="B6" s="6" t="s">
        <v>12</v>
      </c>
      <c r="C6" s="144" t="s">
        <v>13</v>
      </c>
      <c r="D6" s="144"/>
      <c r="E6" s="144"/>
      <c r="F6" s="144"/>
      <c r="G6" s="144"/>
      <c r="H6" s="144"/>
      <c r="I6" s="144"/>
      <c r="J6" s="18" t="s">
        <v>259</v>
      </c>
      <c r="K6" s="19" t="s">
        <v>2</v>
      </c>
      <c r="L6" s="11"/>
      <c r="M6" s="4"/>
      <c r="N6" s="20" t="s">
        <v>13</v>
      </c>
    </row>
    <row r="7" spans="2:14" ht="15" customHeight="1" x14ac:dyDescent="0.2">
      <c r="B7" s="6" t="s">
        <v>15</v>
      </c>
      <c r="C7" s="145" t="s">
        <v>16</v>
      </c>
      <c r="D7" s="145"/>
      <c r="E7" s="145"/>
      <c r="F7" s="145"/>
      <c r="G7" s="145"/>
      <c r="H7" s="145"/>
      <c r="I7" s="145"/>
      <c r="J7" s="18" t="s">
        <v>260</v>
      </c>
      <c r="K7" s="19" t="s">
        <v>18</v>
      </c>
      <c r="L7" s="11" t="s">
        <v>4</v>
      </c>
      <c r="M7" s="4"/>
      <c r="N7" s="20" t="s">
        <v>16</v>
      </c>
    </row>
    <row r="8" spans="2:14" ht="15" customHeight="1" x14ac:dyDescent="0.2">
      <c r="B8" s="21" t="s">
        <v>19</v>
      </c>
      <c r="C8" s="17"/>
      <c r="D8" s="17"/>
      <c r="E8" s="17"/>
      <c r="F8" s="17"/>
      <c r="G8" s="17"/>
      <c r="H8" s="17"/>
      <c r="I8" s="22"/>
      <c r="J8" s="18"/>
      <c r="K8" s="23"/>
      <c r="L8" s="11"/>
    </row>
    <row r="9" spans="2:14" ht="13.5" customHeight="1" x14ac:dyDescent="0.2">
      <c r="B9" s="6" t="s">
        <v>261</v>
      </c>
      <c r="C9" s="6"/>
      <c r="D9" s="6"/>
      <c r="E9" s="6"/>
      <c r="F9" s="6"/>
      <c r="G9" s="6"/>
      <c r="H9" s="6"/>
      <c r="I9" s="4"/>
      <c r="J9" s="24"/>
      <c r="K9" s="25" t="s">
        <v>21</v>
      </c>
      <c r="L9" s="11" t="s">
        <v>22</v>
      </c>
    </row>
    <row r="10" spans="2:14" ht="15" customHeight="1" x14ac:dyDescent="0.25">
      <c r="B10" s="134" t="s">
        <v>23</v>
      </c>
      <c r="C10" s="134"/>
      <c r="D10" s="134"/>
      <c r="E10" s="134"/>
      <c r="F10" s="134"/>
      <c r="G10" s="134"/>
      <c r="H10" s="134"/>
      <c r="I10" s="134"/>
      <c r="J10" s="134"/>
      <c r="K10" s="135"/>
      <c r="L10" s="26" t="s">
        <v>24</v>
      </c>
    </row>
    <row r="11" spans="2:14" ht="15" customHeight="1" x14ac:dyDescent="0.2">
      <c r="B11" s="27"/>
      <c r="C11" s="27"/>
      <c r="D11" s="1"/>
      <c r="E11" s="1"/>
      <c r="F11" s="1"/>
      <c r="G11" s="1"/>
      <c r="H11" s="1"/>
      <c r="I11" s="28"/>
      <c r="J11" s="28"/>
      <c r="K11" s="1"/>
      <c r="L11" s="4"/>
    </row>
    <row r="12" spans="2:14" ht="12.75" customHeight="1" x14ac:dyDescent="0.2">
      <c r="B12" s="136" t="s">
        <v>25</v>
      </c>
      <c r="C12" s="139" t="s">
        <v>26</v>
      </c>
      <c r="D12" s="139" t="s">
        <v>27</v>
      </c>
      <c r="E12" s="139"/>
      <c r="F12" s="139"/>
      <c r="G12" s="139"/>
      <c r="H12" s="139"/>
      <c r="I12" s="139" t="s">
        <v>28</v>
      </c>
      <c r="J12" s="139" t="s">
        <v>29</v>
      </c>
      <c r="K12" s="146" t="s">
        <v>30</v>
      </c>
      <c r="L12" s="29"/>
    </row>
    <row r="13" spans="2:14" ht="15" customHeight="1" x14ac:dyDescent="0.2">
      <c r="B13" s="136"/>
      <c r="C13" s="139"/>
      <c r="D13" s="139"/>
      <c r="E13" s="149"/>
      <c r="F13" s="149"/>
      <c r="G13" s="149"/>
      <c r="H13" s="149"/>
      <c r="I13" s="139"/>
      <c r="J13" s="139"/>
      <c r="K13" s="146"/>
      <c r="L13" s="29"/>
    </row>
    <row r="14" spans="2:14" ht="15" customHeight="1" x14ac:dyDescent="0.2">
      <c r="B14" s="136"/>
      <c r="C14" s="139"/>
      <c r="D14" s="139"/>
      <c r="E14" s="149"/>
      <c r="F14" s="149"/>
      <c r="G14" s="149"/>
      <c r="H14" s="149"/>
      <c r="I14" s="139"/>
      <c r="J14" s="139"/>
      <c r="K14" s="146"/>
      <c r="L14" s="29"/>
    </row>
    <row r="15" spans="2:14" ht="13.5" customHeight="1" x14ac:dyDescent="0.2">
      <c r="B15" s="30">
        <v>1</v>
      </c>
      <c r="C15" s="31">
        <v>2</v>
      </c>
      <c r="D15" s="155">
        <v>3</v>
      </c>
      <c r="E15" s="155"/>
      <c r="F15" s="155"/>
      <c r="G15" s="155"/>
      <c r="H15" s="155"/>
      <c r="I15" s="33" t="s">
        <v>31</v>
      </c>
      <c r="J15" s="33" t="s">
        <v>32</v>
      </c>
      <c r="K15" s="34" t="s">
        <v>33</v>
      </c>
      <c r="L15" s="35"/>
    </row>
    <row r="16" spans="2:14" ht="15" customHeight="1" x14ac:dyDescent="0.2">
      <c r="B16" s="36" t="s">
        <v>34</v>
      </c>
      <c r="C16" s="37" t="s">
        <v>35</v>
      </c>
      <c r="D16" s="159" t="s">
        <v>36</v>
      </c>
      <c r="E16" s="160"/>
      <c r="F16" s="161"/>
      <c r="G16" s="161"/>
      <c r="H16" s="162"/>
      <c r="I16" s="39">
        <v>39354445.409999996</v>
      </c>
      <c r="J16" s="39">
        <v>23252428.199999999</v>
      </c>
      <c r="K16" s="40">
        <v>16724116.73</v>
      </c>
      <c r="L16" s="41"/>
    </row>
    <row r="17" spans="2:21" ht="15" customHeight="1" x14ac:dyDescent="0.2">
      <c r="B17" s="42" t="s">
        <v>37</v>
      </c>
      <c r="C17" s="43"/>
      <c r="D17" s="183"/>
      <c r="E17" s="184"/>
      <c r="F17" s="185"/>
      <c r="G17" s="185"/>
      <c r="H17" s="186"/>
      <c r="I17" s="45"/>
      <c r="J17" s="45"/>
      <c r="K17" s="46"/>
      <c r="L17" s="41"/>
    </row>
    <row r="18" spans="2:21" ht="15" customHeight="1" x14ac:dyDescent="0.2">
      <c r="B18" s="47"/>
      <c r="C18" s="48" t="s">
        <v>35</v>
      </c>
      <c r="D18" s="49" t="s">
        <v>38</v>
      </c>
      <c r="E18" s="200" t="s">
        <v>39</v>
      </c>
      <c r="F18" s="206"/>
      <c r="G18" s="207"/>
      <c r="H18" s="200"/>
      <c r="I18" s="52"/>
      <c r="J18" s="52"/>
      <c r="K18" s="53">
        <f t="shared" ref="K18:K53" si="0">IF(IF(I18="",0,I18)=0,0,(IF(I18&gt;0,IF(J18&gt;I18,0,I18-J18),IF(J18&gt;I18,I18-J18,0))))</f>
        <v>0</v>
      </c>
      <c r="L18" s="54"/>
      <c r="M18" s="55" t="str">
        <f t="shared" ref="M18:M53" si="1">IF(D18="","000",D18)&amp;IF(E18="","00000000000000000",E18)</f>
        <v>00000000000000000000</v>
      </c>
      <c r="N18" s="55"/>
      <c r="O18" s="55"/>
      <c r="P18" s="55"/>
      <c r="Q18" s="55"/>
      <c r="R18" s="55"/>
      <c r="S18" s="55"/>
      <c r="T18" s="55"/>
      <c r="U18" s="55"/>
    </row>
    <row r="19" spans="2:21" ht="82.35" customHeight="1" x14ac:dyDescent="0.2">
      <c r="B19" s="47" t="s">
        <v>40</v>
      </c>
      <c r="C19" s="48" t="s">
        <v>35</v>
      </c>
      <c r="D19" s="49" t="s">
        <v>41</v>
      </c>
      <c r="E19" s="200" t="s">
        <v>42</v>
      </c>
      <c r="F19" s="206"/>
      <c r="G19" s="207"/>
      <c r="H19" s="200"/>
      <c r="I19" s="52">
        <v>1300000</v>
      </c>
      <c r="J19" s="52">
        <v>1048154.5</v>
      </c>
      <c r="K19" s="53">
        <f t="shared" si="0"/>
        <v>251845.5</v>
      </c>
      <c r="L19" s="54"/>
      <c r="M19" s="55" t="str">
        <f t="shared" si="1"/>
        <v>18210102010010000110</v>
      </c>
      <c r="N19" s="55"/>
      <c r="O19" s="55"/>
      <c r="P19" s="55"/>
      <c r="Q19" s="55"/>
      <c r="R19" s="55"/>
      <c r="S19" s="55"/>
      <c r="T19" s="55"/>
      <c r="U19" s="55"/>
    </row>
    <row r="20" spans="2:21" ht="82.35" customHeight="1" x14ac:dyDescent="0.2">
      <c r="B20" s="47" t="s">
        <v>43</v>
      </c>
      <c r="C20" s="48" t="s">
        <v>35</v>
      </c>
      <c r="D20" s="49" t="s">
        <v>41</v>
      </c>
      <c r="E20" s="200" t="s">
        <v>44</v>
      </c>
      <c r="F20" s="206"/>
      <c r="G20" s="207"/>
      <c r="H20" s="200"/>
      <c r="I20" s="52">
        <v>500</v>
      </c>
      <c r="J20" s="52">
        <v>-679.7</v>
      </c>
      <c r="K20" s="53">
        <f t="shared" si="0"/>
        <v>1179.7</v>
      </c>
      <c r="L20" s="54"/>
      <c r="M20" s="55" t="str">
        <f t="shared" si="1"/>
        <v>18210102020010000110</v>
      </c>
      <c r="N20" s="55"/>
      <c r="O20" s="55"/>
      <c r="P20" s="55"/>
      <c r="Q20" s="55"/>
      <c r="R20" s="55"/>
      <c r="S20" s="55"/>
      <c r="T20" s="55"/>
      <c r="U20" s="55"/>
    </row>
    <row r="21" spans="2:21" ht="72.2" customHeight="1" x14ac:dyDescent="0.2">
      <c r="B21" s="47" t="s">
        <v>45</v>
      </c>
      <c r="C21" s="48" t="s">
        <v>35</v>
      </c>
      <c r="D21" s="49" t="s">
        <v>41</v>
      </c>
      <c r="E21" s="200" t="s">
        <v>46</v>
      </c>
      <c r="F21" s="206"/>
      <c r="G21" s="207"/>
      <c r="H21" s="200"/>
      <c r="I21" s="52">
        <v>500</v>
      </c>
      <c r="J21" s="52">
        <v>6693.98</v>
      </c>
      <c r="K21" s="53">
        <f t="shared" si="0"/>
        <v>0</v>
      </c>
      <c r="L21" s="54"/>
      <c r="M21" s="55" t="str">
        <f t="shared" si="1"/>
        <v>18210102030010000110</v>
      </c>
      <c r="N21" s="55"/>
      <c r="O21" s="55"/>
      <c r="P21" s="55"/>
      <c r="Q21" s="55"/>
      <c r="R21" s="55"/>
      <c r="S21" s="55"/>
      <c r="T21" s="55"/>
      <c r="U21" s="55"/>
    </row>
    <row r="22" spans="2:21" ht="112.7" customHeight="1" x14ac:dyDescent="0.2">
      <c r="B22" s="47" t="s">
        <v>47</v>
      </c>
      <c r="C22" s="48" t="s">
        <v>35</v>
      </c>
      <c r="D22" s="49" t="s">
        <v>41</v>
      </c>
      <c r="E22" s="200" t="s">
        <v>48</v>
      </c>
      <c r="F22" s="206"/>
      <c r="G22" s="207"/>
      <c r="H22" s="200"/>
      <c r="I22" s="52">
        <v>2300</v>
      </c>
      <c r="J22" s="52">
        <v>0</v>
      </c>
      <c r="K22" s="53">
        <f t="shared" si="0"/>
        <v>2300</v>
      </c>
      <c r="L22" s="54"/>
      <c r="M22" s="55" t="str">
        <f t="shared" si="1"/>
        <v>18210102080010000110</v>
      </c>
      <c r="N22" s="55"/>
      <c r="O22" s="55"/>
      <c r="P22" s="55"/>
      <c r="Q22" s="55"/>
      <c r="R22" s="55"/>
      <c r="S22" s="55"/>
      <c r="T22" s="55"/>
      <c r="U22" s="55"/>
    </row>
    <row r="23" spans="2:21" ht="51.95" customHeight="1" x14ac:dyDescent="0.2">
      <c r="B23" s="47" t="s">
        <v>49</v>
      </c>
      <c r="C23" s="48" t="s">
        <v>35</v>
      </c>
      <c r="D23" s="49" t="s">
        <v>41</v>
      </c>
      <c r="E23" s="200" t="s">
        <v>50</v>
      </c>
      <c r="F23" s="206"/>
      <c r="G23" s="207"/>
      <c r="H23" s="200"/>
      <c r="I23" s="52"/>
      <c r="J23" s="52">
        <v>1195.3</v>
      </c>
      <c r="K23" s="53">
        <f t="shared" si="0"/>
        <v>0</v>
      </c>
      <c r="L23" s="54"/>
      <c r="M23" s="55" t="str">
        <f t="shared" si="1"/>
        <v>18210102130010000110</v>
      </c>
      <c r="N23" s="55"/>
      <c r="O23" s="55"/>
      <c r="P23" s="55"/>
      <c r="Q23" s="55"/>
      <c r="R23" s="55"/>
      <c r="S23" s="55"/>
      <c r="T23" s="55"/>
      <c r="U23" s="55"/>
    </row>
    <row r="24" spans="2:21" ht="92.45" customHeight="1" x14ac:dyDescent="0.2">
      <c r="B24" s="47" t="s">
        <v>51</v>
      </c>
      <c r="C24" s="48" t="s">
        <v>35</v>
      </c>
      <c r="D24" s="49" t="s">
        <v>41</v>
      </c>
      <c r="E24" s="200" t="s">
        <v>52</v>
      </c>
      <c r="F24" s="206"/>
      <c r="G24" s="207"/>
      <c r="H24" s="200"/>
      <c r="I24" s="52">
        <v>1268600</v>
      </c>
      <c r="J24" s="52">
        <v>1022703.06</v>
      </c>
      <c r="K24" s="53">
        <f t="shared" si="0"/>
        <v>245896.93999999994</v>
      </c>
      <c r="L24" s="54"/>
      <c r="M24" s="55" t="str">
        <f t="shared" si="1"/>
        <v>18210302231010000110</v>
      </c>
      <c r="N24" s="55"/>
      <c r="O24" s="55"/>
      <c r="P24" s="55"/>
      <c r="Q24" s="55"/>
      <c r="R24" s="55"/>
      <c r="S24" s="55"/>
      <c r="T24" s="55"/>
      <c r="U24" s="55"/>
    </row>
    <row r="25" spans="2:21" ht="102.6" customHeight="1" x14ac:dyDescent="0.2">
      <c r="B25" s="47" t="s">
        <v>53</v>
      </c>
      <c r="C25" s="48" t="s">
        <v>35</v>
      </c>
      <c r="D25" s="49" t="s">
        <v>41</v>
      </c>
      <c r="E25" s="200" t="s">
        <v>54</v>
      </c>
      <c r="F25" s="206"/>
      <c r="G25" s="207"/>
      <c r="H25" s="200"/>
      <c r="I25" s="52">
        <v>7000</v>
      </c>
      <c r="J25" s="52">
        <v>6038.78</v>
      </c>
      <c r="K25" s="53">
        <f t="shared" si="0"/>
        <v>961.22000000000025</v>
      </c>
      <c r="L25" s="54"/>
      <c r="M25" s="55" t="str">
        <f t="shared" si="1"/>
        <v>18210302241010000110</v>
      </c>
      <c r="N25" s="55"/>
      <c r="O25" s="55"/>
      <c r="P25" s="55"/>
      <c r="Q25" s="55"/>
      <c r="R25" s="55"/>
      <c r="S25" s="55"/>
      <c r="T25" s="55"/>
      <c r="U25" s="55"/>
    </row>
    <row r="26" spans="2:21" ht="92.45" customHeight="1" x14ac:dyDescent="0.2">
      <c r="B26" s="47" t="s">
        <v>55</v>
      </c>
      <c r="C26" s="48" t="s">
        <v>35</v>
      </c>
      <c r="D26" s="49" t="s">
        <v>41</v>
      </c>
      <c r="E26" s="200" t="s">
        <v>56</v>
      </c>
      <c r="F26" s="206"/>
      <c r="G26" s="207"/>
      <c r="H26" s="200"/>
      <c r="I26" s="52">
        <v>1701300</v>
      </c>
      <c r="J26" s="52">
        <v>1077437.24</v>
      </c>
      <c r="K26" s="53">
        <f t="shared" si="0"/>
        <v>623862.76</v>
      </c>
      <c r="L26" s="54"/>
      <c r="M26" s="55" t="str">
        <f t="shared" si="1"/>
        <v>18210302251010000110</v>
      </c>
      <c r="N26" s="55"/>
      <c r="O26" s="55"/>
      <c r="P26" s="55"/>
      <c r="Q26" s="55"/>
      <c r="R26" s="55"/>
      <c r="S26" s="55"/>
      <c r="T26" s="55"/>
      <c r="U26" s="55"/>
    </row>
    <row r="27" spans="2:21" ht="92.45" customHeight="1" x14ac:dyDescent="0.2">
      <c r="B27" s="47" t="s">
        <v>57</v>
      </c>
      <c r="C27" s="48" t="s">
        <v>35</v>
      </c>
      <c r="D27" s="49" t="s">
        <v>41</v>
      </c>
      <c r="E27" s="200" t="s">
        <v>58</v>
      </c>
      <c r="F27" s="206"/>
      <c r="G27" s="207"/>
      <c r="H27" s="200"/>
      <c r="I27" s="52">
        <v>-160000</v>
      </c>
      <c r="J27" s="52">
        <v>-116315.4</v>
      </c>
      <c r="K27" s="53">
        <f t="shared" si="0"/>
        <v>-43684.600000000006</v>
      </c>
      <c r="L27" s="54"/>
      <c r="M27" s="55" t="str">
        <f t="shared" si="1"/>
        <v>18210302261010000110</v>
      </c>
      <c r="N27" s="55"/>
      <c r="O27" s="55"/>
      <c r="P27" s="55"/>
      <c r="Q27" s="55"/>
      <c r="R27" s="55"/>
      <c r="S27" s="55"/>
      <c r="T27" s="55"/>
      <c r="U27" s="55"/>
    </row>
    <row r="28" spans="2:21" ht="31.7" customHeight="1" x14ac:dyDescent="0.2">
      <c r="B28" s="47" t="s">
        <v>59</v>
      </c>
      <c r="C28" s="48" t="s">
        <v>35</v>
      </c>
      <c r="D28" s="49" t="s">
        <v>41</v>
      </c>
      <c r="E28" s="200" t="s">
        <v>60</v>
      </c>
      <c r="F28" s="206"/>
      <c r="G28" s="207"/>
      <c r="H28" s="200"/>
      <c r="I28" s="52">
        <v>544000</v>
      </c>
      <c r="J28" s="52">
        <v>41359.589999999997</v>
      </c>
      <c r="K28" s="53">
        <f t="shared" si="0"/>
        <v>502640.41000000003</v>
      </c>
      <c r="L28" s="54"/>
      <c r="M28" s="55" t="str">
        <f t="shared" si="1"/>
        <v>18210601030100000110</v>
      </c>
      <c r="N28" s="55"/>
      <c r="O28" s="55"/>
      <c r="P28" s="55"/>
      <c r="Q28" s="55"/>
      <c r="R28" s="55"/>
      <c r="S28" s="55"/>
      <c r="T28" s="55"/>
      <c r="U28" s="55"/>
    </row>
    <row r="29" spans="2:21" ht="31.7" customHeight="1" x14ac:dyDescent="0.2">
      <c r="B29" s="47" t="s">
        <v>61</v>
      </c>
      <c r="C29" s="48" t="s">
        <v>35</v>
      </c>
      <c r="D29" s="49" t="s">
        <v>41</v>
      </c>
      <c r="E29" s="200" t="s">
        <v>62</v>
      </c>
      <c r="F29" s="206"/>
      <c r="G29" s="207"/>
      <c r="H29" s="200"/>
      <c r="I29" s="52">
        <v>2021000</v>
      </c>
      <c r="J29" s="52">
        <v>203719.75</v>
      </c>
      <c r="K29" s="53">
        <f t="shared" si="0"/>
        <v>1817280.25</v>
      </c>
      <c r="L29" s="54"/>
      <c r="M29" s="55" t="str">
        <f t="shared" si="1"/>
        <v>18210606033100000110</v>
      </c>
      <c r="N29" s="55"/>
      <c r="O29" s="55"/>
      <c r="P29" s="55"/>
      <c r="Q29" s="55"/>
      <c r="R29" s="55"/>
      <c r="S29" s="55"/>
      <c r="T29" s="55"/>
      <c r="U29" s="55"/>
    </row>
    <row r="30" spans="2:21" ht="31.7" customHeight="1" x14ac:dyDescent="0.2">
      <c r="B30" s="47" t="s">
        <v>63</v>
      </c>
      <c r="C30" s="48" t="s">
        <v>35</v>
      </c>
      <c r="D30" s="49" t="s">
        <v>41</v>
      </c>
      <c r="E30" s="200" t="s">
        <v>64</v>
      </c>
      <c r="F30" s="206"/>
      <c r="G30" s="207"/>
      <c r="H30" s="200"/>
      <c r="I30" s="52">
        <v>746000</v>
      </c>
      <c r="J30" s="52">
        <v>100243.87</v>
      </c>
      <c r="K30" s="53">
        <f t="shared" si="0"/>
        <v>645756.13</v>
      </c>
      <c r="L30" s="54"/>
      <c r="M30" s="55" t="str">
        <f t="shared" si="1"/>
        <v>18210606043100000110</v>
      </c>
      <c r="N30" s="55"/>
      <c r="O30" s="55"/>
      <c r="P30" s="55"/>
      <c r="Q30" s="55"/>
      <c r="R30" s="55"/>
      <c r="S30" s="55"/>
      <c r="T30" s="55"/>
      <c r="U30" s="55"/>
    </row>
    <row r="31" spans="2:21" ht="51.95" customHeight="1" x14ac:dyDescent="0.2">
      <c r="B31" s="47" t="s">
        <v>65</v>
      </c>
      <c r="C31" s="48" t="s">
        <v>35</v>
      </c>
      <c r="D31" s="49" t="s">
        <v>41</v>
      </c>
      <c r="E31" s="200" t="s">
        <v>66</v>
      </c>
      <c r="F31" s="206"/>
      <c r="G31" s="207"/>
      <c r="H31" s="200"/>
      <c r="I31" s="52">
        <v>5000</v>
      </c>
      <c r="J31" s="52">
        <v>4170</v>
      </c>
      <c r="K31" s="53">
        <f t="shared" si="0"/>
        <v>830</v>
      </c>
      <c r="L31" s="54"/>
      <c r="M31" s="55" t="str">
        <f t="shared" si="1"/>
        <v>18210804020010000110</v>
      </c>
      <c r="N31" s="55"/>
      <c r="O31" s="55"/>
      <c r="P31" s="55"/>
      <c r="Q31" s="55"/>
      <c r="R31" s="55"/>
      <c r="S31" s="55"/>
      <c r="T31" s="55"/>
      <c r="U31" s="55"/>
    </row>
    <row r="32" spans="2:21" ht="62.1" customHeight="1" x14ac:dyDescent="0.2">
      <c r="B32" s="47" t="s">
        <v>67</v>
      </c>
      <c r="C32" s="48" t="s">
        <v>35</v>
      </c>
      <c r="D32" s="49" t="s">
        <v>2</v>
      </c>
      <c r="E32" s="200" t="s">
        <v>68</v>
      </c>
      <c r="F32" s="206"/>
      <c r="G32" s="207"/>
      <c r="H32" s="200"/>
      <c r="I32" s="52">
        <v>0</v>
      </c>
      <c r="J32" s="52">
        <v>598909.91</v>
      </c>
      <c r="K32" s="53">
        <f t="shared" si="0"/>
        <v>0</v>
      </c>
      <c r="L32" s="54"/>
      <c r="M32" s="55" t="str">
        <f t="shared" si="1"/>
        <v>44011105025100000120</v>
      </c>
      <c r="N32" s="55"/>
      <c r="O32" s="55"/>
      <c r="P32" s="55"/>
      <c r="Q32" s="55"/>
      <c r="R32" s="55"/>
      <c r="S32" s="55"/>
      <c r="T32" s="55"/>
      <c r="U32" s="55"/>
    </row>
    <row r="33" spans="2:21" ht="51.95" customHeight="1" x14ac:dyDescent="0.2">
      <c r="B33" s="47" t="s">
        <v>69</v>
      </c>
      <c r="C33" s="48" t="s">
        <v>35</v>
      </c>
      <c r="D33" s="49" t="s">
        <v>2</v>
      </c>
      <c r="E33" s="200" t="s">
        <v>70</v>
      </c>
      <c r="F33" s="206"/>
      <c r="G33" s="207"/>
      <c r="H33" s="200"/>
      <c r="I33" s="52">
        <v>370000</v>
      </c>
      <c r="J33" s="52">
        <v>297169.88</v>
      </c>
      <c r="K33" s="53">
        <f t="shared" si="0"/>
        <v>72830.12</v>
      </c>
      <c r="L33" s="54"/>
      <c r="M33" s="55" t="str">
        <f t="shared" si="1"/>
        <v>44011105035100000120</v>
      </c>
      <c r="N33" s="55"/>
      <c r="O33" s="55"/>
      <c r="P33" s="55"/>
      <c r="Q33" s="55"/>
      <c r="R33" s="55"/>
      <c r="S33" s="55"/>
      <c r="T33" s="55"/>
      <c r="U33" s="55"/>
    </row>
    <row r="34" spans="2:21" ht="72.2" customHeight="1" x14ac:dyDescent="0.2">
      <c r="B34" s="47" t="s">
        <v>71</v>
      </c>
      <c r="C34" s="48" t="s">
        <v>35</v>
      </c>
      <c r="D34" s="49" t="s">
        <v>2</v>
      </c>
      <c r="E34" s="200" t="s">
        <v>72</v>
      </c>
      <c r="F34" s="206"/>
      <c r="G34" s="207"/>
      <c r="H34" s="200"/>
      <c r="I34" s="52">
        <v>0</v>
      </c>
      <c r="J34" s="52">
        <v>0.33</v>
      </c>
      <c r="K34" s="53">
        <f t="shared" si="0"/>
        <v>0</v>
      </c>
      <c r="L34" s="54"/>
      <c r="M34" s="55" t="str">
        <f t="shared" si="1"/>
        <v>44011105325100000120</v>
      </c>
      <c r="N34" s="55"/>
      <c r="O34" s="55"/>
      <c r="P34" s="55"/>
      <c r="Q34" s="55"/>
      <c r="R34" s="55"/>
      <c r="S34" s="55"/>
      <c r="T34" s="55"/>
      <c r="U34" s="55"/>
    </row>
    <row r="35" spans="2:21" ht="62.1" customHeight="1" x14ac:dyDescent="0.2">
      <c r="B35" s="47" t="s">
        <v>73</v>
      </c>
      <c r="C35" s="48" t="s">
        <v>35</v>
      </c>
      <c r="D35" s="49" t="s">
        <v>2</v>
      </c>
      <c r="E35" s="200" t="s">
        <v>74</v>
      </c>
      <c r="F35" s="206"/>
      <c r="G35" s="207"/>
      <c r="H35" s="200"/>
      <c r="I35" s="52">
        <v>120000</v>
      </c>
      <c r="J35" s="52">
        <v>102993.69</v>
      </c>
      <c r="K35" s="53">
        <f t="shared" si="0"/>
        <v>17006.309999999998</v>
      </c>
      <c r="L35" s="54"/>
      <c r="M35" s="55" t="str">
        <f t="shared" si="1"/>
        <v>44011109045100000120</v>
      </c>
      <c r="N35" s="55"/>
      <c r="O35" s="55"/>
      <c r="P35" s="55"/>
      <c r="Q35" s="55"/>
      <c r="R35" s="55"/>
      <c r="S35" s="55"/>
      <c r="T35" s="55"/>
      <c r="U35" s="55"/>
    </row>
    <row r="36" spans="2:21" ht="41.65" customHeight="1" x14ac:dyDescent="0.2">
      <c r="B36" s="47" t="s">
        <v>75</v>
      </c>
      <c r="C36" s="48" t="s">
        <v>35</v>
      </c>
      <c r="D36" s="49" t="s">
        <v>2</v>
      </c>
      <c r="E36" s="200" t="s">
        <v>76</v>
      </c>
      <c r="F36" s="206"/>
      <c r="G36" s="207"/>
      <c r="H36" s="200"/>
      <c r="I36" s="52">
        <v>64400</v>
      </c>
      <c r="J36" s="52">
        <v>0</v>
      </c>
      <c r="K36" s="53">
        <f t="shared" si="0"/>
        <v>64400</v>
      </c>
      <c r="L36" s="54"/>
      <c r="M36" s="55" t="str">
        <f t="shared" si="1"/>
        <v>44011406025100000430</v>
      </c>
      <c r="N36" s="55"/>
      <c r="O36" s="55"/>
      <c r="P36" s="55"/>
      <c r="Q36" s="55"/>
      <c r="R36" s="55"/>
      <c r="S36" s="55"/>
      <c r="T36" s="55"/>
      <c r="U36" s="55"/>
    </row>
    <row r="37" spans="2:21" ht="21.4" customHeight="1" x14ac:dyDescent="0.2">
      <c r="B37" s="47" t="s">
        <v>77</v>
      </c>
      <c r="C37" s="48" t="s">
        <v>35</v>
      </c>
      <c r="D37" s="49" t="s">
        <v>2</v>
      </c>
      <c r="E37" s="200" t="s">
        <v>78</v>
      </c>
      <c r="F37" s="206"/>
      <c r="G37" s="207"/>
      <c r="H37" s="200"/>
      <c r="I37" s="52">
        <v>0</v>
      </c>
      <c r="J37" s="52">
        <v>0</v>
      </c>
      <c r="K37" s="53">
        <f t="shared" si="0"/>
        <v>0</v>
      </c>
      <c r="L37" s="54"/>
      <c r="M37" s="55" t="str">
        <f t="shared" si="1"/>
        <v>44011701050100000180</v>
      </c>
      <c r="N37" s="55"/>
      <c r="O37" s="55"/>
      <c r="P37" s="55"/>
      <c r="Q37" s="55"/>
      <c r="R37" s="55"/>
      <c r="S37" s="55"/>
      <c r="T37" s="55"/>
      <c r="U37" s="55"/>
    </row>
    <row r="38" spans="2:21" ht="31.7" customHeight="1" x14ac:dyDescent="0.2">
      <c r="B38" s="47" t="s">
        <v>79</v>
      </c>
      <c r="C38" s="48" t="s">
        <v>35</v>
      </c>
      <c r="D38" s="49" t="s">
        <v>2</v>
      </c>
      <c r="E38" s="200" t="s">
        <v>80</v>
      </c>
      <c r="F38" s="206"/>
      <c r="G38" s="207"/>
      <c r="H38" s="200"/>
      <c r="I38" s="52">
        <v>15064100</v>
      </c>
      <c r="J38" s="52">
        <v>11298200</v>
      </c>
      <c r="K38" s="53">
        <f t="shared" si="0"/>
        <v>3765900</v>
      </c>
      <c r="L38" s="54"/>
      <c r="M38" s="55" t="str">
        <f t="shared" si="1"/>
        <v>44020216001100000150</v>
      </c>
      <c r="N38" s="55"/>
      <c r="O38" s="55"/>
      <c r="P38" s="55"/>
      <c r="Q38" s="55"/>
      <c r="R38" s="55"/>
      <c r="S38" s="55"/>
      <c r="T38" s="55"/>
      <c r="U38" s="55"/>
    </row>
    <row r="39" spans="2:21" ht="51.95" customHeight="1" x14ac:dyDescent="0.2">
      <c r="B39" s="47" t="s">
        <v>81</v>
      </c>
      <c r="C39" s="48" t="s">
        <v>35</v>
      </c>
      <c r="D39" s="49" t="s">
        <v>2</v>
      </c>
      <c r="E39" s="200" t="s">
        <v>82</v>
      </c>
      <c r="F39" s="206"/>
      <c r="G39" s="207"/>
      <c r="H39" s="200"/>
      <c r="I39" s="52">
        <v>1069784.1000000001</v>
      </c>
      <c r="J39" s="52">
        <v>960624.86</v>
      </c>
      <c r="K39" s="53">
        <f t="shared" si="0"/>
        <v>109159.24000000011</v>
      </c>
      <c r="L39" s="54"/>
      <c r="M39" s="55" t="str">
        <f t="shared" si="1"/>
        <v>44020225299100000150</v>
      </c>
      <c r="N39" s="55"/>
      <c r="O39" s="55"/>
      <c r="P39" s="55"/>
      <c r="Q39" s="55"/>
      <c r="R39" s="55"/>
      <c r="S39" s="55"/>
      <c r="T39" s="55"/>
      <c r="U39" s="55"/>
    </row>
    <row r="40" spans="2:21" ht="31.7" customHeight="1" x14ac:dyDescent="0.2">
      <c r="B40" s="47" t="s">
        <v>83</v>
      </c>
      <c r="C40" s="48" t="s">
        <v>35</v>
      </c>
      <c r="D40" s="49" t="s">
        <v>2</v>
      </c>
      <c r="E40" s="200" t="s">
        <v>84</v>
      </c>
      <c r="F40" s="206"/>
      <c r="G40" s="207"/>
      <c r="H40" s="200"/>
      <c r="I40" s="52">
        <v>111681.48</v>
      </c>
      <c r="J40" s="52">
        <v>0</v>
      </c>
      <c r="K40" s="53">
        <f t="shared" si="0"/>
        <v>111681.48</v>
      </c>
      <c r="L40" s="54"/>
      <c r="M40" s="55" t="str">
        <f t="shared" si="1"/>
        <v>44020225599100000150</v>
      </c>
      <c r="N40" s="55"/>
      <c r="O40" s="55"/>
      <c r="P40" s="55"/>
      <c r="Q40" s="55"/>
      <c r="R40" s="55"/>
      <c r="S40" s="55"/>
      <c r="T40" s="55"/>
      <c r="U40" s="55"/>
    </row>
    <row r="41" spans="2:21" ht="15" customHeight="1" x14ac:dyDescent="0.2">
      <c r="B41" s="47" t="s">
        <v>85</v>
      </c>
      <c r="C41" s="48" t="s">
        <v>35</v>
      </c>
      <c r="D41" s="49" t="s">
        <v>2</v>
      </c>
      <c r="E41" s="200" t="s">
        <v>86</v>
      </c>
      <c r="F41" s="206"/>
      <c r="G41" s="207"/>
      <c r="H41" s="200"/>
      <c r="I41" s="52">
        <v>1000000</v>
      </c>
      <c r="J41" s="52">
        <v>1000000</v>
      </c>
      <c r="K41" s="53">
        <f t="shared" si="0"/>
        <v>0</v>
      </c>
      <c r="L41" s="54"/>
      <c r="M41" s="55" t="str">
        <f t="shared" si="1"/>
        <v>44020229999100000150</v>
      </c>
      <c r="N41" s="55"/>
      <c r="O41" s="55"/>
      <c r="P41" s="55"/>
      <c r="Q41" s="55"/>
      <c r="R41" s="55"/>
      <c r="S41" s="55"/>
      <c r="T41" s="55"/>
      <c r="U41" s="55"/>
    </row>
    <row r="42" spans="2:21" ht="15" customHeight="1" x14ac:dyDescent="0.2">
      <c r="B42" s="47" t="s">
        <v>85</v>
      </c>
      <c r="C42" s="48" t="s">
        <v>35</v>
      </c>
      <c r="D42" s="49" t="s">
        <v>2</v>
      </c>
      <c r="E42" s="200" t="s">
        <v>86</v>
      </c>
      <c r="F42" s="206"/>
      <c r="G42" s="207"/>
      <c r="H42" s="200"/>
      <c r="I42" s="52">
        <v>500000</v>
      </c>
      <c r="J42" s="52">
        <v>500000</v>
      </c>
      <c r="K42" s="53">
        <f t="shared" si="0"/>
        <v>0</v>
      </c>
      <c r="L42" s="54"/>
      <c r="M42" s="55" t="str">
        <f t="shared" si="1"/>
        <v>44020229999100000150</v>
      </c>
      <c r="N42" s="55"/>
      <c r="O42" s="55"/>
      <c r="P42" s="55"/>
      <c r="Q42" s="55"/>
      <c r="R42" s="55"/>
      <c r="S42" s="55"/>
      <c r="T42" s="55"/>
      <c r="U42" s="55"/>
    </row>
    <row r="43" spans="2:21" ht="15" customHeight="1" x14ac:dyDescent="0.2">
      <c r="B43" s="47" t="s">
        <v>85</v>
      </c>
      <c r="C43" s="48" t="s">
        <v>35</v>
      </c>
      <c r="D43" s="49" t="s">
        <v>2</v>
      </c>
      <c r="E43" s="200" t="s">
        <v>86</v>
      </c>
      <c r="F43" s="206"/>
      <c r="G43" s="207"/>
      <c r="H43" s="200"/>
      <c r="I43" s="52">
        <v>816000</v>
      </c>
      <c r="J43" s="52">
        <v>0</v>
      </c>
      <c r="K43" s="53">
        <f t="shared" si="0"/>
        <v>816000</v>
      </c>
      <c r="L43" s="54"/>
      <c r="M43" s="55" t="str">
        <f t="shared" si="1"/>
        <v>44020229999100000150</v>
      </c>
      <c r="N43" s="55"/>
      <c r="O43" s="55"/>
      <c r="P43" s="55"/>
      <c r="Q43" s="55"/>
      <c r="R43" s="55"/>
      <c r="S43" s="55"/>
      <c r="T43" s="55"/>
      <c r="U43" s="55"/>
    </row>
    <row r="44" spans="2:21" ht="15" customHeight="1" x14ac:dyDescent="0.2">
      <c r="B44" s="47" t="s">
        <v>85</v>
      </c>
      <c r="C44" s="48" t="s">
        <v>35</v>
      </c>
      <c r="D44" s="49" t="s">
        <v>2</v>
      </c>
      <c r="E44" s="200" t="s">
        <v>86</v>
      </c>
      <c r="F44" s="206"/>
      <c r="G44" s="207"/>
      <c r="H44" s="200"/>
      <c r="I44" s="52">
        <v>800000</v>
      </c>
      <c r="J44" s="52">
        <v>800000</v>
      </c>
      <c r="K44" s="53">
        <f t="shared" si="0"/>
        <v>0</v>
      </c>
      <c r="L44" s="54"/>
      <c r="M44" s="55" t="str">
        <f t="shared" si="1"/>
        <v>44020229999100000150</v>
      </c>
      <c r="N44" s="55"/>
      <c r="O44" s="55"/>
      <c r="P44" s="55"/>
      <c r="Q44" s="55"/>
      <c r="R44" s="55"/>
      <c r="S44" s="55"/>
      <c r="T44" s="55"/>
      <c r="U44" s="55"/>
    </row>
    <row r="45" spans="2:21" ht="31.7" customHeight="1" x14ac:dyDescent="0.2">
      <c r="B45" s="47" t="s">
        <v>87</v>
      </c>
      <c r="C45" s="48" t="s">
        <v>35</v>
      </c>
      <c r="D45" s="49" t="s">
        <v>2</v>
      </c>
      <c r="E45" s="200" t="s">
        <v>88</v>
      </c>
      <c r="F45" s="206"/>
      <c r="G45" s="207"/>
      <c r="H45" s="200"/>
      <c r="I45" s="52">
        <v>259800</v>
      </c>
      <c r="J45" s="52">
        <v>168200</v>
      </c>
      <c r="K45" s="53">
        <f t="shared" si="0"/>
        <v>91600</v>
      </c>
      <c r="L45" s="54"/>
      <c r="M45" s="55" t="str">
        <f t="shared" si="1"/>
        <v>44020230024100000150</v>
      </c>
      <c r="N45" s="55"/>
      <c r="O45" s="55"/>
      <c r="P45" s="55"/>
      <c r="Q45" s="55"/>
      <c r="R45" s="55"/>
      <c r="S45" s="55"/>
      <c r="T45" s="55"/>
      <c r="U45" s="55"/>
    </row>
    <row r="46" spans="2:21" ht="41.65" customHeight="1" x14ac:dyDescent="0.2">
      <c r="B46" s="47" t="s">
        <v>89</v>
      </c>
      <c r="C46" s="48" t="s">
        <v>35</v>
      </c>
      <c r="D46" s="49" t="s">
        <v>2</v>
      </c>
      <c r="E46" s="200" t="s">
        <v>90</v>
      </c>
      <c r="F46" s="206"/>
      <c r="G46" s="207"/>
      <c r="H46" s="200"/>
      <c r="I46" s="52">
        <v>345500</v>
      </c>
      <c r="J46" s="52">
        <v>258750</v>
      </c>
      <c r="K46" s="53">
        <f t="shared" si="0"/>
        <v>86750</v>
      </c>
      <c r="L46" s="54"/>
      <c r="M46" s="55" t="str">
        <f t="shared" si="1"/>
        <v>44020235118100000150</v>
      </c>
      <c r="N46" s="55"/>
      <c r="O46" s="55"/>
      <c r="P46" s="55"/>
      <c r="Q46" s="55"/>
      <c r="R46" s="55"/>
      <c r="S46" s="55"/>
      <c r="T46" s="55"/>
      <c r="U46" s="55"/>
    </row>
    <row r="47" spans="2:21" ht="51.95" customHeight="1" x14ac:dyDescent="0.2">
      <c r="B47" s="47" t="s">
        <v>91</v>
      </c>
      <c r="C47" s="48" t="s">
        <v>35</v>
      </c>
      <c r="D47" s="49" t="s">
        <v>2</v>
      </c>
      <c r="E47" s="200" t="s">
        <v>92</v>
      </c>
      <c r="F47" s="206"/>
      <c r="G47" s="207"/>
      <c r="H47" s="200"/>
      <c r="I47" s="52">
        <v>9441135.6500000004</v>
      </c>
      <c r="J47" s="52">
        <v>2832340.5</v>
      </c>
      <c r="K47" s="53">
        <f t="shared" si="0"/>
        <v>6608795.1500000004</v>
      </c>
      <c r="L47" s="54"/>
      <c r="M47" s="55" t="str">
        <f t="shared" si="1"/>
        <v>44020240014100000150</v>
      </c>
      <c r="N47" s="55"/>
      <c r="O47" s="55"/>
      <c r="P47" s="55"/>
      <c r="Q47" s="55"/>
      <c r="R47" s="55"/>
      <c r="S47" s="55"/>
      <c r="T47" s="55"/>
      <c r="U47" s="55"/>
    </row>
    <row r="48" spans="2:21" ht="51.95" customHeight="1" x14ac:dyDescent="0.2">
      <c r="B48" s="47" t="s">
        <v>91</v>
      </c>
      <c r="C48" s="48" t="s">
        <v>35</v>
      </c>
      <c r="D48" s="49" t="s">
        <v>2</v>
      </c>
      <c r="E48" s="200" t="s">
        <v>92</v>
      </c>
      <c r="F48" s="206"/>
      <c r="G48" s="207"/>
      <c r="H48" s="200"/>
      <c r="I48" s="52">
        <v>542175.43999999994</v>
      </c>
      <c r="J48" s="52">
        <v>542175.43999999994</v>
      </c>
      <c r="K48" s="53">
        <f t="shared" si="0"/>
        <v>0</v>
      </c>
      <c r="L48" s="54"/>
      <c r="M48" s="55" t="str">
        <f t="shared" si="1"/>
        <v>44020240014100000150</v>
      </c>
      <c r="N48" s="55"/>
      <c r="O48" s="55"/>
      <c r="P48" s="55"/>
      <c r="Q48" s="55"/>
      <c r="R48" s="55"/>
      <c r="S48" s="55"/>
      <c r="T48" s="55"/>
      <c r="U48" s="55"/>
    </row>
    <row r="49" spans="2:21" ht="51.95" customHeight="1" x14ac:dyDescent="0.2">
      <c r="B49" s="47" t="s">
        <v>91</v>
      </c>
      <c r="C49" s="48" t="s">
        <v>35</v>
      </c>
      <c r="D49" s="49" t="s">
        <v>2</v>
      </c>
      <c r="E49" s="200" t="s">
        <v>92</v>
      </c>
      <c r="F49" s="206"/>
      <c r="G49" s="207"/>
      <c r="H49" s="200"/>
      <c r="I49" s="52">
        <v>128914.7</v>
      </c>
      <c r="J49" s="52">
        <v>84798.62</v>
      </c>
      <c r="K49" s="53">
        <f t="shared" si="0"/>
        <v>44116.08</v>
      </c>
      <c r="L49" s="54"/>
      <c r="M49" s="55" t="str">
        <f t="shared" si="1"/>
        <v>44020240014100000150</v>
      </c>
      <c r="N49" s="55"/>
      <c r="O49" s="55"/>
      <c r="P49" s="55"/>
      <c r="Q49" s="55"/>
      <c r="R49" s="55"/>
      <c r="S49" s="55"/>
      <c r="T49" s="55"/>
      <c r="U49" s="55"/>
    </row>
    <row r="50" spans="2:21" ht="51.95" customHeight="1" x14ac:dyDescent="0.2">
      <c r="B50" s="47" t="s">
        <v>91</v>
      </c>
      <c r="C50" s="48" t="s">
        <v>35</v>
      </c>
      <c r="D50" s="49" t="s">
        <v>2</v>
      </c>
      <c r="E50" s="200" t="s">
        <v>92</v>
      </c>
      <c r="F50" s="206"/>
      <c r="G50" s="207"/>
      <c r="H50" s="200"/>
      <c r="I50" s="52">
        <v>1134754.04</v>
      </c>
      <c r="J50" s="52">
        <v>247744</v>
      </c>
      <c r="K50" s="53">
        <f t="shared" si="0"/>
        <v>887010.04</v>
      </c>
      <c r="L50" s="54"/>
      <c r="M50" s="55" t="str">
        <f t="shared" si="1"/>
        <v>44020240014100000150</v>
      </c>
      <c r="N50" s="55"/>
      <c r="O50" s="55"/>
      <c r="P50" s="55"/>
      <c r="Q50" s="55"/>
      <c r="R50" s="55"/>
      <c r="S50" s="55"/>
      <c r="T50" s="55"/>
      <c r="U50" s="55"/>
    </row>
    <row r="51" spans="2:21" ht="31.7" customHeight="1" x14ac:dyDescent="0.2">
      <c r="B51" s="47" t="s">
        <v>93</v>
      </c>
      <c r="C51" s="48" t="s">
        <v>35</v>
      </c>
      <c r="D51" s="49" t="s">
        <v>2</v>
      </c>
      <c r="E51" s="200" t="s">
        <v>94</v>
      </c>
      <c r="F51" s="206"/>
      <c r="G51" s="207"/>
      <c r="H51" s="200"/>
      <c r="I51" s="52">
        <v>100000</v>
      </c>
      <c r="J51" s="52">
        <v>100800</v>
      </c>
      <c r="K51" s="53">
        <f t="shared" si="0"/>
        <v>0</v>
      </c>
      <c r="L51" s="54"/>
      <c r="M51" s="55" t="str">
        <f t="shared" si="1"/>
        <v>44020705020100000150</v>
      </c>
      <c r="N51" s="55"/>
      <c r="O51" s="55"/>
      <c r="P51" s="55"/>
      <c r="Q51" s="55"/>
      <c r="R51" s="55"/>
      <c r="S51" s="55"/>
      <c r="T51" s="55"/>
      <c r="U51" s="55"/>
    </row>
    <row r="52" spans="2:21" ht="21.4" customHeight="1" x14ac:dyDescent="0.2">
      <c r="B52" s="47" t="s">
        <v>95</v>
      </c>
      <c r="C52" s="48" t="s">
        <v>35</v>
      </c>
      <c r="D52" s="49" t="s">
        <v>2</v>
      </c>
      <c r="E52" s="200" t="s">
        <v>96</v>
      </c>
      <c r="F52" s="206"/>
      <c r="G52" s="207"/>
      <c r="H52" s="200"/>
      <c r="I52" s="52">
        <v>50000</v>
      </c>
      <c r="J52" s="52">
        <v>65000</v>
      </c>
      <c r="K52" s="53">
        <f t="shared" si="0"/>
        <v>0</v>
      </c>
      <c r="L52" s="54"/>
      <c r="M52" s="55" t="str">
        <f t="shared" si="1"/>
        <v>44020705030100000150</v>
      </c>
      <c r="N52" s="55"/>
      <c r="O52" s="55"/>
      <c r="P52" s="55"/>
      <c r="Q52" s="55"/>
      <c r="R52" s="55"/>
      <c r="S52" s="55"/>
      <c r="T52" s="55"/>
      <c r="U52" s="55"/>
    </row>
    <row r="53" spans="2:21" ht="72.2" customHeight="1" x14ac:dyDescent="0.2">
      <c r="B53" s="47" t="s">
        <v>97</v>
      </c>
      <c r="C53" s="48" t="s">
        <v>35</v>
      </c>
      <c r="D53" s="49" t="s">
        <v>2</v>
      </c>
      <c r="E53" s="200" t="s">
        <v>98</v>
      </c>
      <c r="F53" s="206"/>
      <c r="G53" s="207"/>
      <c r="H53" s="200"/>
      <c r="I53" s="52">
        <v>0</v>
      </c>
      <c r="J53" s="52">
        <v>0</v>
      </c>
      <c r="K53" s="53">
        <f t="shared" si="0"/>
        <v>0</v>
      </c>
      <c r="L53" s="54"/>
      <c r="M53" s="55" t="str">
        <f t="shared" si="1"/>
        <v>44020805000100000150</v>
      </c>
      <c r="N53" s="55"/>
      <c r="O53" s="55"/>
      <c r="P53" s="55"/>
      <c r="Q53" s="55"/>
      <c r="R53" s="55"/>
      <c r="S53" s="55"/>
      <c r="T53" s="55"/>
      <c r="U53" s="55"/>
    </row>
    <row r="54" spans="2:21" ht="0.75" customHeight="1" x14ac:dyDescent="0.2">
      <c r="B54" s="56"/>
      <c r="C54" s="57"/>
      <c r="D54" s="58"/>
      <c r="E54" s="197"/>
      <c r="F54" s="198"/>
      <c r="G54" s="199"/>
      <c r="H54" s="197"/>
      <c r="I54" s="61"/>
      <c r="J54" s="61"/>
      <c r="K54" s="62"/>
      <c r="L54" s="63"/>
    </row>
    <row r="55" spans="2:21" ht="15" customHeight="1" x14ac:dyDescent="0.2">
      <c r="B55" s="64"/>
      <c r="C55" s="65"/>
      <c r="D55" s="66"/>
      <c r="E55" s="66"/>
      <c r="F55" s="66"/>
      <c r="G55" s="66"/>
      <c r="H55" s="66"/>
      <c r="I55" s="67"/>
      <c r="J55" s="67"/>
      <c r="K55" s="66"/>
      <c r="L55" s="14"/>
    </row>
    <row r="56" spans="2:21" ht="12.75" customHeight="1" x14ac:dyDescent="0.25">
      <c r="B56" s="134" t="s">
        <v>262</v>
      </c>
      <c r="C56" s="134"/>
      <c r="D56" s="134"/>
      <c r="E56" s="134"/>
      <c r="F56" s="134"/>
      <c r="G56" s="134"/>
      <c r="H56" s="134"/>
      <c r="I56" s="134"/>
      <c r="J56" s="134"/>
      <c r="K56" s="134"/>
      <c r="L56" s="68"/>
    </row>
    <row r="57" spans="2:21" ht="15" customHeight="1" x14ac:dyDescent="0.2">
      <c r="B57" s="27"/>
      <c r="C57" s="27"/>
      <c r="D57" s="1"/>
      <c r="E57" s="1"/>
      <c r="F57" s="1"/>
      <c r="G57" s="1"/>
      <c r="H57" s="1"/>
      <c r="I57" s="28"/>
      <c r="J57" s="28"/>
      <c r="K57" s="69" t="s">
        <v>263</v>
      </c>
      <c r="L57" s="70"/>
    </row>
    <row r="58" spans="2:21" ht="12.75" customHeight="1" x14ac:dyDescent="0.2">
      <c r="B58" s="136" t="s">
        <v>25</v>
      </c>
      <c r="C58" s="139" t="s">
        <v>26</v>
      </c>
      <c r="D58" s="139" t="s">
        <v>101</v>
      </c>
      <c r="E58" s="139"/>
      <c r="F58" s="139"/>
      <c r="G58" s="139"/>
      <c r="H58" s="139"/>
      <c r="I58" s="139" t="s">
        <v>28</v>
      </c>
      <c r="J58" s="139" t="s">
        <v>29</v>
      </c>
      <c r="K58" s="146" t="s">
        <v>30</v>
      </c>
      <c r="L58" s="29"/>
    </row>
    <row r="59" spans="2:21" ht="15" customHeight="1" x14ac:dyDescent="0.2">
      <c r="B59" s="136"/>
      <c r="C59" s="139"/>
      <c r="D59" s="139"/>
      <c r="E59" s="149"/>
      <c r="F59" s="149"/>
      <c r="G59" s="149"/>
      <c r="H59" s="149"/>
      <c r="I59" s="139"/>
      <c r="J59" s="139"/>
      <c r="K59" s="146"/>
      <c r="L59" s="29"/>
    </row>
    <row r="60" spans="2:21" ht="15" customHeight="1" x14ac:dyDescent="0.2">
      <c r="B60" s="136"/>
      <c r="C60" s="139"/>
      <c r="D60" s="139"/>
      <c r="E60" s="149"/>
      <c r="F60" s="149"/>
      <c r="G60" s="149"/>
      <c r="H60" s="149"/>
      <c r="I60" s="139"/>
      <c r="J60" s="139"/>
      <c r="K60" s="146"/>
      <c r="L60" s="29"/>
    </row>
    <row r="61" spans="2:21" ht="13.5" customHeight="1" x14ac:dyDescent="0.2">
      <c r="B61" s="30">
        <v>1</v>
      </c>
      <c r="C61" s="31">
        <v>2</v>
      </c>
      <c r="D61" s="155">
        <v>3</v>
      </c>
      <c r="E61" s="155"/>
      <c r="F61" s="155"/>
      <c r="G61" s="155"/>
      <c r="H61" s="155"/>
      <c r="I61" s="33" t="s">
        <v>31</v>
      </c>
      <c r="J61" s="33" t="s">
        <v>32</v>
      </c>
      <c r="K61" s="34" t="s">
        <v>33</v>
      </c>
      <c r="L61" s="35"/>
    </row>
    <row r="62" spans="2:21" ht="15" customHeight="1" x14ac:dyDescent="0.2">
      <c r="B62" s="36" t="s">
        <v>102</v>
      </c>
      <c r="C62" s="37" t="s">
        <v>103</v>
      </c>
      <c r="D62" s="159" t="s">
        <v>36</v>
      </c>
      <c r="E62" s="160"/>
      <c r="F62" s="161"/>
      <c r="G62" s="161"/>
      <c r="H62" s="162"/>
      <c r="I62" s="39">
        <v>41231445.409999996</v>
      </c>
      <c r="J62" s="39">
        <v>21011102.359999999</v>
      </c>
      <c r="K62" s="40">
        <v>20220343.050000001</v>
      </c>
      <c r="L62" s="41"/>
    </row>
    <row r="63" spans="2:21" ht="12.75" customHeight="1" x14ac:dyDescent="0.2">
      <c r="B63" s="42" t="s">
        <v>37</v>
      </c>
      <c r="C63" s="43"/>
      <c r="D63" s="183"/>
      <c r="E63" s="184"/>
      <c r="F63" s="185"/>
      <c r="G63" s="185"/>
      <c r="H63" s="186"/>
      <c r="I63" s="45"/>
      <c r="J63" s="45"/>
      <c r="K63" s="46"/>
      <c r="L63" s="41"/>
    </row>
    <row r="64" spans="2:21" ht="21.4" customHeight="1" x14ac:dyDescent="0.2">
      <c r="B64" s="47" t="s">
        <v>264</v>
      </c>
      <c r="C64" s="48" t="s">
        <v>103</v>
      </c>
      <c r="D64" s="49" t="s">
        <v>2</v>
      </c>
      <c r="E64" s="71" t="s">
        <v>105</v>
      </c>
      <c r="F64" s="71" t="s">
        <v>106</v>
      </c>
      <c r="G64" s="71" t="s">
        <v>107</v>
      </c>
      <c r="H64" s="50"/>
      <c r="I64" s="52">
        <v>730000</v>
      </c>
      <c r="J64" s="52">
        <v>430015.8</v>
      </c>
      <c r="K64" s="53">
        <f t="shared" ref="K64:K95" si="2">IF(IF(I64="",0,I64)=0,0,(IF(I64&gt;0,IF(J64&gt;I64,0,I64-J64),IF(J64&gt;I64,I64-J64,0))))</f>
        <v>299984.2</v>
      </c>
      <c r="L64" s="73"/>
      <c r="M64" s="55" t="str">
        <f t="shared" ref="M64:M95" si="3">IF(D64="","000",D64)&amp;IF(E64="","0000",E64)&amp;IF(F64="","0000000000",F64)&amp;IF(G64="","000",G64)&amp;H64</f>
        <v>44001029120001000121</v>
      </c>
      <c r="N64" s="55"/>
      <c r="O64" s="55"/>
      <c r="P64" s="55"/>
      <c r="Q64" s="55"/>
      <c r="R64" s="55"/>
      <c r="S64" s="55"/>
      <c r="T64" s="55"/>
      <c r="U64" s="55"/>
    </row>
    <row r="65" spans="2:21" ht="31.7" customHeight="1" x14ac:dyDescent="0.2">
      <c r="B65" s="47" t="s">
        <v>265</v>
      </c>
      <c r="C65" s="48" t="s">
        <v>103</v>
      </c>
      <c r="D65" s="49" t="s">
        <v>2</v>
      </c>
      <c r="E65" s="71" t="s">
        <v>105</v>
      </c>
      <c r="F65" s="71" t="s">
        <v>106</v>
      </c>
      <c r="G65" s="71" t="s">
        <v>109</v>
      </c>
      <c r="H65" s="50"/>
      <c r="I65" s="52">
        <v>44500</v>
      </c>
      <c r="J65" s="52">
        <v>44500</v>
      </c>
      <c r="K65" s="53">
        <f t="shared" si="2"/>
        <v>0</v>
      </c>
      <c r="L65" s="73"/>
      <c r="M65" s="55" t="str">
        <f t="shared" si="3"/>
        <v>44001029120001000122</v>
      </c>
      <c r="N65" s="55"/>
      <c r="O65" s="55"/>
      <c r="P65" s="55"/>
      <c r="Q65" s="55"/>
      <c r="R65" s="55"/>
      <c r="S65" s="55"/>
      <c r="T65" s="55"/>
      <c r="U65" s="55"/>
    </row>
    <row r="66" spans="2:21" ht="31.7" customHeight="1" x14ac:dyDescent="0.2">
      <c r="B66" s="47" t="s">
        <v>266</v>
      </c>
      <c r="C66" s="48" t="s">
        <v>103</v>
      </c>
      <c r="D66" s="49" t="s">
        <v>2</v>
      </c>
      <c r="E66" s="71" t="s">
        <v>105</v>
      </c>
      <c r="F66" s="71" t="s">
        <v>106</v>
      </c>
      <c r="G66" s="71" t="s">
        <v>111</v>
      </c>
      <c r="H66" s="50"/>
      <c r="I66" s="52">
        <v>220000</v>
      </c>
      <c r="J66" s="52">
        <v>118452.41</v>
      </c>
      <c r="K66" s="53">
        <f t="shared" si="2"/>
        <v>101547.59</v>
      </c>
      <c r="L66" s="73"/>
      <c r="M66" s="55" t="str">
        <f t="shared" si="3"/>
        <v>44001029120001000129</v>
      </c>
      <c r="N66" s="55"/>
      <c r="O66" s="55"/>
      <c r="P66" s="55"/>
      <c r="Q66" s="55"/>
      <c r="R66" s="55"/>
      <c r="S66" s="55"/>
      <c r="T66" s="55"/>
      <c r="U66" s="55"/>
    </row>
    <row r="67" spans="2:21" ht="15" customHeight="1" x14ac:dyDescent="0.2">
      <c r="B67" s="47" t="s">
        <v>267</v>
      </c>
      <c r="C67" s="48" t="s">
        <v>103</v>
      </c>
      <c r="D67" s="49" t="s">
        <v>2</v>
      </c>
      <c r="E67" s="71" t="s">
        <v>113</v>
      </c>
      <c r="F67" s="71" t="s">
        <v>114</v>
      </c>
      <c r="G67" s="71" t="s">
        <v>115</v>
      </c>
      <c r="H67" s="50"/>
      <c r="I67" s="52">
        <v>5000</v>
      </c>
      <c r="J67" s="52">
        <v>0</v>
      </c>
      <c r="K67" s="53">
        <f t="shared" si="2"/>
        <v>5000</v>
      </c>
      <c r="L67" s="73"/>
      <c r="M67" s="55" t="str">
        <f t="shared" si="3"/>
        <v>44001039220001000244</v>
      </c>
      <c r="N67" s="55"/>
      <c r="O67" s="55"/>
      <c r="P67" s="55"/>
      <c r="Q67" s="55"/>
      <c r="R67" s="55"/>
      <c r="S67" s="55"/>
      <c r="T67" s="55"/>
      <c r="U67" s="55"/>
    </row>
    <row r="68" spans="2:21" ht="21.4" customHeight="1" x14ac:dyDescent="0.2">
      <c r="B68" s="47" t="s">
        <v>264</v>
      </c>
      <c r="C68" s="48" t="s">
        <v>103</v>
      </c>
      <c r="D68" s="49" t="s">
        <v>2</v>
      </c>
      <c r="E68" s="71" t="s">
        <v>116</v>
      </c>
      <c r="F68" s="71" t="s">
        <v>117</v>
      </c>
      <c r="G68" s="71" t="s">
        <v>107</v>
      </c>
      <c r="H68" s="50"/>
      <c r="I68" s="52">
        <v>193400</v>
      </c>
      <c r="J68" s="52">
        <v>112812</v>
      </c>
      <c r="K68" s="53">
        <f t="shared" si="2"/>
        <v>80588</v>
      </c>
      <c r="L68" s="73"/>
      <c r="M68" s="55" t="str">
        <f t="shared" si="3"/>
        <v>44001049210070280121</v>
      </c>
      <c r="N68" s="55"/>
      <c r="O68" s="55"/>
      <c r="P68" s="55"/>
      <c r="Q68" s="55"/>
      <c r="R68" s="55"/>
      <c r="S68" s="55"/>
      <c r="T68" s="55"/>
      <c r="U68" s="55"/>
    </row>
    <row r="69" spans="2:21" ht="31.7" customHeight="1" x14ac:dyDescent="0.2">
      <c r="B69" s="47" t="s">
        <v>266</v>
      </c>
      <c r="C69" s="48" t="s">
        <v>103</v>
      </c>
      <c r="D69" s="49" t="s">
        <v>2</v>
      </c>
      <c r="E69" s="71" t="s">
        <v>116</v>
      </c>
      <c r="F69" s="71" t="s">
        <v>117</v>
      </c>
      <c r="G69" s="71" t="s">
        <v>111</v>
      </c>
      <c r="H69" s="50"/>
      <c r="I69" s="52">
        <v>58400</v>
      </c>
      <c r="J69" s="52">
        <v>34069</v>
      </c>
      <c r="K69" s="53">
        <f t="shared" si="2"/>
        <v>24331</v>
      </c>
      <c r="L69" s="73"/>
      <c r="M69" s="55" t="str">
        <f t="shared" si="3"/>
        <v>44001049210070280129</v>
      </c>
      <c r="N69" s="55"/>
      <c r="O69" s="55"/>
      <c r="P69" s="55"/>
      <c r="Q69" s="55"/>
      <c r="R69" s="55"/>
      <c r="S69" s="55"/>
      <c r="T69" s="55"/>
      <c r="U69" s="55"/>
    </row>
    <row r="70" spans="2:21" ht="15" customHeight="1" x14ac:dyDescent="0.2">
      <c r="B70" s="47" t="s">
        <v>267</v>
      </c>
      <c r="C70" s="48" t="s">
        <v>103</v>
      </c>
      <c r="D70" s="49" t="s">
        <v>2</v>
      </c>
      <c r="E70" s="71" t="s">
        <v>116</v>
      </c>
      <c r="F70" s="71" t="s">
        <v>117</v>
      </c>
      <c r="G70" s="71" t="s">
        <v>115</v>
      </c>
      <c r="H70" s="50"/>
      <c r="I70" s="52">
        <v>7500</v>
      </c>
      <c r="J70" s="52">
        <v>0</v>
      </c>
      <c r="K70" s="53">
        <f t="shared" si="2"/>
        <v>7500</v>
      </c>
      <c r="L70" s="73"/>
      <c r="M70" s="55" t="str">
        <f t="shared" si="3"/>
        <v>44001049210070280244</v>
      </c>
      <c r="N70" s="55"/>
      <c r="O70" s="55"/>
      <c r="P70" s="55"/>
      <c r="Q70" s="55"/>
      <c r="R70" s="55"/>
      <c r="S70" s="55"/>
      <c r="T70" s="55"/>
      <c r="U70" s="55"/>
    </row>
    <row r="71" spans="2:21" ht="15" customHeight="1" x14ac:dyDescent="0.2">
      <c r="B71" s="47" t="s">
        <v>267</v>
      </c>
      <c r="C71" s="48" t="s">
        <v>103</v>
      </c>
      <c r="D71" s="49" t="s">
        <v>2</v>
      </c>
      <c r="E71" s="71" t="s">
        <v>116</v>
      </c>
      <c r="F71" s="71" t="s">
        <v>118</v>
      </c>
      <c r="G71" s="71" t="s">
        <v>115</v>
      </c>
      <c r="H71" s="50"/>
      <c r="I71" s="52">
        <v>500</v>
      </c>
      <c r="J71" s="52">
        <v>0</v>
      </c>
      <c r="K71" s="53">
        <f t="shared" si="2"/>
        <v>500</v>
      </c>
      <c r="L71" s="73"/>
      <c r="M71" s="55" t="str">
        <f t="shared" si="3"/>
        <v>44001049210070650244</v>
      </c>
      <c r="N71" s="55"/>
      <c r="O71" s="55"/>
      <c r="P71" s="55"/>
      <c r="Q71" s="55"/>
      <c r="R71" s="55"/>
      <c r="S71" s="55"/>
      <c r="T71" s="55"/>
      <c r="U71" s="55"/>
    </row>
    <row r="72" spans="2:21" ht="21.4" customHeight="1" x14ac:dyDescent="0.2">
      <c r="B72" s="47" t="s">
        <v>264</v>
      </c>
      <c r="C72" s="48" t="s">
        <v>103</v>
      </c>
      <c r="D72" s="49" t="s">
        <v>2</v>
      </c>
      <c r="E72" s="71" t="s">
        <v>116</v>
      </c>
      <c r="F72" s="71" t="s">
        <v>119</v>
      </c>
      <c r="G72" s="71" t="s">
        <v>107</v>
      </c>
      <c r="H72" s="50"/>
      <c r="I72" s="52">
        <v>5153000</v>
      </c>
      <c r="J72" s="52">
        <v>2934519.6</v>
      </c>
      <c r="K72" s="53">
        <f t="shared" si="2"/>
        <v>2218480.4</v>
      </c>
      <c r="L72" s="73"/>
      <c r="M72" s="55" t="str">
        <f t="shared" si="3"/>
        <v>44001049320001000121</v>
      </c>
      <c r="N72" s="55"/>
      <c r="O72" s="55"/>
      <c r="P72" s="55"/>
      <c r="Q72" s="55"/>
      <c r="R72" s="55"/>
      <c r="S72" s="55"/>
      <c r="T72" s="55"/>
      <c r="U72" s="55"/>
    </row>
    <row r="73" spans="2:21" ht="31.7" customHeight="1" x14ac:dyDescent="0.2">
      <c r="B73" s="47" t="s">
        <v>265</v>
      </c>
      <c r="C73" s="48" t="s">
        <v>103</v>
      </c>
      <c r="D73" s="49" t="s">
        <v>2</v>
      </c>
      <c r="E73" s="71" t="s">
        <v>116</v>
      </c>
      <c r="F73" s="71" t="s">
        <v>119</v>
      </c>
      <c r="G73" s="71" t="s">
        <v>109</v>
      </c>
      <c r="H73" s="50"/>
      <c r="I73" s="52">
        <v>267000</v>
      </c>
      <c r="J73" s="52">
        <v>133500</v>
      </c>
      <c r="K73" s="53">
        <f t="shared" si="2"/>
        <v>133500</v>
      </c>
      <c r="L73" s="73"/>
      <c r="M73" s="55" t="str">
        <f t="shared" si="3"/>
        <v>44001049320001000122</v>
      </c>
      <c r="N73" s="55"/>
      <c r="O73" s="55"/>
      <c r="P73" s="55"/>
      <c r="Q73" s="55"/>
      <c r="R73" s="55"/>
      <c r="S73" s="55"/>
      <c r="T73" s="55"/>
      <c r="U73" s="55"/>
    </row>
    <row r="74" spans="2:21" ht="31.7" customHeight="1" x14ac:dyDescent="0.2">
      <c r="B74" s="47" t="s">
        <v>266</v>
      </c>
      <c r="C74" s="48" t="s">
        <v>103</v>
      </c>
      <c r="D74" s="49" t="s">
        <v>2</v>
      </c>
      <c r="E74" s="71" t="s">
        <v>116</v>
      </c>
      <c r="F74" s="71" t="s">
        <v>119</v>
      </c>
      <c r="G74" s="71" t="s">
        <v>111</v>
      </c>
      <c r="H74" s="50"/>
      <c r="I74" s="52">
        <v>1556100</v>
      </c>
      <c r="J74" s="52">
        <v>788327.65</v>
      </c>
      <c r="K74" s="53">
        <f t="shared" si="2"/>
        <v>767772.35</v>
      </c>
      <c r="L74" s="73"/>
      <c r="M74" s="55" t="str">
        <f t="shared" si="3"/>
        <v>44001049320001000129</v>
      </c>
      <c r="N74" s="55"/>
      <c r="O74" s="55"/>
      <c r="P74" s="55"/>
      <c r="Q74" s="55"/>
      <c r="R74" s="55"/>
      <c r="S74" s="55"/>
      <c r="T74" s="55"/>
      <c r="U74" s="55"/>
    </row>
    <row r="75" spans="2:21" ht="15" customHeight="1" x14ac:dyDescent="0.2">
      <c r="B75" s="47" t="s">
        <v>267</v>
      </c>
      <c r="C75" s="48" t="s">
        <v>103</v>
      </c>
      <c r="D75" s="49" t="s">
        <v>2</v>
      </c>
      <c r="E75" s="71" t="s">
        <v>116</v>
      </c>
      <c r="F75" s="71" t="s">
        <v>119</v>
      </c>
      <c r="G75" s="71" t="s">
        <v>115</v>
      </c>
      <c r="H75" s="50"/>
      <c r="I75" s="52">
        <v>954840</v>
      </c>
      <c r="J75" s="52">
        <v>828394.27</v>
      </c>
      <c r="K75" s="53">
        <f t="shared" si="2"/>
        <v>126445.72999999998</v>
      </c>
      <c r="L75" s="73"/>
      <c r="M75" s="55" t="str">
        <f t="shared" si="3"/>
        <v>44001049320001000244</v>
      </c>
      <c r="N75" s="55"/>
      <c r="O75" s="55"/>
      <c r="P75" s="55"/>
      <c r="Q75" s="55"/>
      <c r="R75" s="55"/>
      <c r="S75" s="55"/>
      <c r="T75" s="55"/>
      <c r="U75" s="55"/>
    </row>
    <row r="76" spans="2:21" ht="15" customHeight="1" x14ac:dyDescent="0.2">
      <c r="B76" s="47" t="s">
        <v>268</v>
      </c>
      <c r="C76" s="48" t="s">
        <v>103</v>
      </c>
      <c r="D76" s="49" t="s">
        <v>2</v>
      </c>
      <c r="E76" s="71" t="s">
        <v>116</v>
      </c>
      <c r="F76" s="71" t="s">
        <v>119</v>
      </c>
      <c r="G76" s="71" t="s">
        <v>121</v>
      </c>
      <c r="H76" s="50"/>
      <c r="I76" s="52">
        <v>1500000</v>
      </c>
      <c r="J76" s="52">
        <v>876229.59</v>
      </c>
      <c r="K76" s="53">
        <f t="shared" si="2"/>
        <v>623770.41</v>
      </c>
      <c r="L76" s="73"/>
      <c r="M76" s="55" t="str">
        <f t="shared" si="3"/>
        <v>44001049320001000247</v>
      </c>
      <c r="N76" s="55"/>
      <c r="O76" s="55"/>
      <c r="P76" s="55"/>
      <c r="Q76" s="55"/>
      <c r="R76" s="55"/>
      <c r="S76" s="55"/>
      <c r="T76" s="55"/>
      <c r="U76" s="55"/>
    </row>
    <row r="77" spans="2:21" ht="15" customHeight="1" x14ac:dyDescent="0.2">
      <c r="B77" s="47" t="s">
        <v>269</v>
      </c>
      <c r="C77" s="48" t="s">
        <v>103</v>
      </c>
      <c r="D77" s="49" t="s">
        <v>2</v>
      </c>
      <c r="E77" s="71" t="s">
        <v>123</v>
      </c>
      <c r="F77" s="71" t="s">
        <v>124</v>
      </c>
      <c r="G77" s="71" t="s">
        <v>125</v>
      </c>
      <c r="H77" s="50"/>
      <c r="I77" s="52">
        <v>119000</v>
      </c>
      <c r="J77" s="52">
        <v>89250</v>
      </c>
      <c r="K77" s="53">
        <f t="shared" si="2"/>
        <v>29750</v>
      </c>
      <c r="L77" s="73"/>
      <c r="M77" s="55" t="str">
        <f t="shared" si="3"/>
        <v>44001068810063230540</v>
      </c>
      <c r="N77" s="55"/>
      <c r="O77" s="55"/>
      <c r="P77" s="55"/>
      <c r="Q77" s="55"/>
      <c r="R77" s="55"/>
      <c r="S77" s="55"/>
      <c r="T77" s="55"/>
      <c r="U77" s="55"/>
    </row>
    <row r="78" spans="2:21" ht="15" customHeight="1" x14ac:dyDescent="0.2">
      <c r="B78" s="47" t="s">
        <v>270</v>
      </c>
      <c r="C78" s="48" t="s">
        <v>103</v>
      </c>
      <c r="D78" s="49" t="s">
        <v>2</v>
      </c>
      <c r="E78" s="71" t="s">
        <v>127</v>
      </c>
      <c r="F78" s="71" t="s">
        <v>128</v>
      </c>
      <c r="G78" s="71" t="s">
        <v>129</v>
      </c>
      <c r="H78" s="50"/>
      <c r="I78" s="52">
        <v>10000</v>
      </c>
      <c r="J78" s="52">
        <v>0</v>
      </c>
      <c r="K78" s="53">
        <f t="shared" si="2"/>
        <v>10000</v>
      </c>
      <c r="L78" s="73"/>
      <c r="M78" s="55" t="str">
        <f t="shared" si="3"/>
        <v>44001119590021020870</v>
      </c>
      <c r="N78" s="55"/>
      <c r="O78" s="55"/>
      <c r="P78" s="55"/>
      <c r="Q78" s="55"/>
      <c r="R78" s="55"/>
      <c r="S78" s="55"/>
      <c r="T78" s="55"/>
      <c r="U78" s="55"/>
    </row>
    <row r="79" spans="2:21" ht="15" customHeight="1" x14ac:dyDescent="0.2">
      <c r="B79" s="47" t="s">
        <v>267</v>
      </c>
      <c r="C79" s="48" t="s">
        <v>103</v>
      </c>
      <c r="D79" s="49" t="s">
        <v>2</v>
      </c>
      <c r="E79" s="71" t="s">
        <v>130</v>
      </c>
      <c r="F79" s="71" t="s">
        <v>131</v>
      </c>
      <c r="G79" s="71" t="s">
        <v>115</v>
      </c>
      <c r="H79" s="50"/>
      <c r="I79" s="52">
        <v>96000</v>
      </c>
      <c r="J79" s="52">
        <v>83528</v>
      </c>
      <c r="K79" s="53">
        <f t="shared" si="2"/>
        <v>12472</v>
      </c>
      <c r="L79" s="73"/>
      <c r="M79" s="55" t="str">
        <f t="shared" si="3"/>
        <v>44001130100199990244</v>
      </c>
      <c r="N79" s="55"/>
      <c r="O79" s="55"/>
      <c r="P79" s="55"/>
      <c r="Q79" s="55"/>
      <c r="R79" s="55"/>
      <c r="S79" s="55"/>
      <c r="T79" s="55"/>
      <c r="U79" s="55"/>
    </row>
    <row r="80" spans="2:21" ht="15" customHeight="1" x14ac:dyDescent="0.2">
      <c r="B80" s="47" t="s">
        <v>267</v>
      </c>
      <c r="C80" s="48" t="s">
        <v>103</v>
      </c>
      <c r="D80" s="49" t="s">
        <v>2</v>
      </c>
      <c r="E80" s="71" t="s">
        <v>130</v>
      </c>
      <c r="F80" s="71" t="s">
        <v>132</v>
      </c>
      <c r="G80" s="71" t="s">
        <v>115</v>
      </c>
      <c r="H80" s="50"/>
      <c r="I80" s="52">
        <v>33000</v>
      </c>
      <c r="J80" s="52">
        <v>20140</v>
      </c>
      <c r="K80" s="53">
        <f t="shared" si="2"/>
        <v>12860</v>
      </c>
      <c r="L80" s="73"/>
      <c r="M80" s="55" t="str">
        <f t="shared" si="3"/>
        <v>44001130100299990244</v>
      </c>
      <c r="N80" s="55"/>
      <c r="O80" s="55"/>
      <c r="P80" s="55"/>
      <c r="Q80" s="55"/>
      <c r="R80" s="55"/>
      <c r="S80" s="55"/>
      <c r="T80" s="55"/>
      <c r="U80" s="55"/>
    </row>
    <row r="81" spans="2:21" ht="15" customHeight="1" x14ac:dyDescent="0.2">
      <c r="B81" s="47" t="s">
        <v>267</v>
      </c>
      <c r="C81" s="48" t="s">
        <v>103</v>
      </c>
      <c r="D81" s="49" t="s">
        <v>2</v>
      </c>
      <c r="E81" s="71" t="s">
        <v>130</v>
      </c>
      <c r="F81" s="71" t="s">
        <v>133</v>
      </c>
      <c r="G81" s="71" t="s">
        <v>115</v>
      </c>
      <c r="H81" s="50"/>
      <c r="I81" s="52">
        <v>40000</v>
      </c>
      <c r="J81" s="52">
        <v>4264</v>
      </c>
      <c r="K81" s="53">
        <f t="shared" si="2"/>
        <v>35736</v>
      </c>
      <c r="L81" s="73"/>
      <c r="M81" s="55" t="str">
        <f t="shared" si="3"/>
        <v>44001130200299990244</v>
      </c>
      <c r="N81" s="55"/>
      <c r="O81" s="55"/>
      <c r="P81" s="55"/>
      <c r="Q81" s="55"/>
      <c r="R81" s="55"/>
      <c r="S81" s="55"/>
      <c r="T81" s="55"/>
      <c r="U81" s="55"/>
    </row>
    <row r="82" spans="2:21" ht="15" customHeight="1" x14ac:dyDescent="0.2">
      <c r="B82" s="47" t="s">
        <v>267</v>
      </c>
      <c r="C82" s="48" t="s">
        <v>103</v>
      </c>
      <c r="D82" s="49" t="s">
        <v>2</v>
      </c>
      <c r="E82" s="71" t="s">
        <v>130</v>
      </c>
      <c r="F82" s="71" t="s">
        <v>134</v>
      </c>
      <c r="G82" s="71" t="s">
        <v>115</v>
      </c>
      <c r="H82" s="50"/>
      <c r="I82" s="52">
        <v>10000</v>
      </c>
      <c r="J82" s="52">
        <v>10000</v>
      </c>
      <c r="K82" s="53">
        <f t="shared" si="2"/>
        <v>0</v>
      </c>
      <c r="L82" s="73"/>
      <c r="M82" s="55" t="str">
        <f t="shared" si="3"/>
        <v>44001130900399990244</v>
      </c>
      <c r="N82" s="55"/>
      <c r="O82" s="55"/>
      <c r="P82" s="55"/>
      <c r="Q82" s="55"/>
      <c r="R82" s="55"/>
      <c r="S82" s="55"/>
      <c r="T82" s="55"/>
      <c r="U82" s="55"/>
    </row>
    <row r="83" spans="2:21" ht="15" customHeight="1" x14ac:dyDescent="0.2">
      <c r="B83" s="47" t="s">
        <v>271</v>
      </c>
      <c r="C83" s="48" t="s">
        <v>103</v>
      </c>
      <c r="D83" s="49" t="s">
        <v>2</v>
      </c>
      <c r="E83" s="71" t="s">
        <v>130</v>
      </c>
      <c r="F83" s="71" t="s">
        <v>136</v>
      </c>
      <c r="G83" s="71" t="s">
        <v>137</v>
      </c>
      <c r="H83" s="50"/>
      <c r="I83" s="52">
        <v>226968</v>
      </c>
      <c r="J83" s="52">
        <v>0</v>
      </c>
      <c r="K83" s="53">
        <f t="shared" si="2"/>
        <v>226968</v>
      </c>
      <c r="L83" s="73"/>
      <c r="M83" s="55" t="str">
        <f t="shared" si="3"/>
        <v>44001138620082010360</v>
      </c>
      <c r="N83" s="55"/>
      <c r="O83" s="55"/>
      <c r="P83" s="55"/>
      <c r="Q83" s="55"/>
      <c r="R83" s="55"/>
      <c r="S83" s="55"/>
      <c r="T83" s="55"/>
      <c r="U83" s="55"/>
    </row>
    <row r="84" spans="2:21" ht="31.7" customHeight="1" x14ac:dyDescent="0.2">
      <c r="B84" s="47" t="s">
        <v>272</v>
      </c>
      <c r="C84" s="48" t="s">
        <v>103</v>
      </c>
      <c r="D84" s="49" t="s">
        <v>2</v>
      </c>
      <c r="E84" s="71" t="s">
        <v>130</v>
      </c>
      <c r="F84" s="71" t="s">
        <v>136</v>
      </c>
      <c r="G84" s="71" t="s">
        <v>139</v>
      </c>
      <c r="H84" s="50"/>
      <c r="I84" s="52">
        <v>5000</v>
      </c>
      <c r="J84" s="52">
        <v>2531</v>
      </c>
      <c r="K84" s="53">
        <f t="shared" si="2"/>
        <v>2469</v>
      </c>
      <c r="L84" s="73"/>
      <c r="M84" s="55" t="str">
        <f t="shared" si="3"/>
        <v>44001138620082010831</v>
      </c>
      <c r="N84" s="55"/>
      <c r="O84" s="55"/>
      <c r="P84" s="55"/>
      <c r="Q84" s="55"/>
      <c r="R84" s="55"/>
      <c r="S84" s="55"/>
      <c r="T84" s="55"/>
      <c r="U84" s="55"/>
    </row>
    <row r="85" spans="2:21" ht="21.4" customHeight="1" x14ac:dyDescent="0.2">
      <c r="B85" s="47" t="s">
        <v>273</v>
      </c>
      <c r="C85" s="48" t="s">
        <v>103</v>
      </c>
      <c r="D85" s="49" t="s">
        <v>2</v>
      </c>
      <c r="E85" s="71" t="s">
        <v>130</v>
      </c>
      <c r="F85" s="71" t="s">
        <v>136</v>
      </c>
      <c r="G85" s="71" t="s">
        <v>141</v>
      </c>
      <c r="H85" s="50"/>
      <c r="I85" s="52">
        <v>25000</v>
      </c>
      <c r="J85" s="52">
        <v>2090</v>
      </c>
      <c r="K85" s="53">
        <f t="shared" si="2"/>
        <v>22910</v>
      </c>
      <c r="L85" s="73"/>
      <c r="M85" s="55" t="str">
        <f t="shared" si="3"/>
        <v>44001138620082010851</v>
      </c>
      <c r="N85" s="55"/>
      <c r="O85" s="55"/>
      <c r="P85" s="55"/>
      <c r="Q85" s="55"/>
      <c r="R85" s="55"/>
      <c r="S85" s="55"/>
      <c r="T85" s="55"/>
      <c r="U85" s="55"/>
    </row>
    <row r="86" spans="2:21" ht="15" customHeight="1" x14ac:dyDescent="0.2">
      <c r="B86" s="47" t="s">
        <v>274</v>
      </c>
      <c r="C86" s="48" t="s">
        <v>103</v>
      </c>
      <c r="D86" s="49" t="s">
        <v>2</v>
      </c>
      <c r="E86" s="71" t="s">
        <v>130</v>
      </c>
      <c r="F86" s="71" t="s">
        <v>136</v>
      </c>
      <c r="G86" s="71" t="s">
        <v>143</v>
      </c>
      <c r="H86" s="50"/>
      <c r="I86" s="52">
        <v>50000</v>
      </c>
      <c r="J86" s="52">
        <v>12480</v>
      </c>
      <c r="K86" s="53">
        <f t="shared" si="2"/>
        <v>37520</v>
      </c>
      <c r="L86" s="73"/>
      <c r="M86" s="55" t="str">
        <f t="shared" si="3"/>
        <v>44001138620082010852</v>
      </c>
      <c r="N86" s="55"/>
      <c r="O86" s="55"/>
      <c r="P86" s="55"/>
      <c r="Q86" s="55"/>
      <c r="R86" s="55"/>
      <c r="S86" s="55"/>
      <c r="T86" s="55"/>
      <c r="U86" s="55"/>
    </row>
    <row r="87" spans="2:21" ht="15" customHeight="1" x14ac:dyDescent="0.2">
      <c r="B87" s="47" t="s">
        <v>275</v>
      </c>
      <c r="C87" s="48" t="s">
        <v>103</v>
      </c>
      <c r="D87" s="49" t="s">
        <v>2</v>
      </c>
      <c r="E87" s="71" t="s">
        <v>130</v>
      </c>
      <c r="F87" s="71" t="s">
        <v>136</v>
      </c>
      <c r="G87" s="71" t="s">
        <v>145</v>
      </c>
      <c r="H87" s="50"/>
      <c r="I87" s="52">
        <v>49570</v>
      </c>
      <c r="J87" s="52">
        <v>18725.09</v>
      </c>
      <c r="K87" s="53">
        <f t="shared" si="2"/>
        <v>30844.91</v>
      </c>
      <c r="L87" s="73"/>
      <c r="M87" s="55" t="str">
        <f t="shared" si="3"/>
        <v>44001138620082010853</v>
      </c>
      <c r="N87" s="55"/>
      <c r="O87" s="55"/>
      <c r="P87" s="55"/>
      <c r="Q87" s="55"/>
      <c r="R87" s="55"/>
      <c r="S87" s="55"/>
      <c r="T87" s="55"/>
      <c r="U87" s="55"/>
    </row>
    <row r="88" spans="2:21" ht="21.4" customHeight="1" x14ac:dyDescent="0.2">
      <c r="B88" s="47" t="s">
        <v>264</v>
      </c>
      <c r="C88" s="48" t="s">
        <v>103</v>
      </c>
      <c r="D88" s="49" t="s">
        <v>2</v>
      </c>
      <c r="E88" s="71" t="s">
        <v>146</v>
      </c>
      <c r="F88" s="71" t="s">
        <v>147</v>
      </c>
      <c r="G88" s="71" t="s">
        <v>107</v>
      </c>
      <c r="H88" s="50"/>
      <c r="I88" s="52">
        <v>240000</v>
      </c>
      <c r="J88" s="52">
        <v>149336.44</v>
      </c>
      <c r="K88" s="53">
        <f t="shared" si="2"/>
        <v>90663.56</v>
      </c>
      <c r="L88" s="73"/>
      <c r="M88" s="55" t="str">
        <f t="shared" si="3"/>
        <v>44002039820051180121</v>
      </c>
      <c r="N88" s="55"/>
      <c r="O88" s="55"/>
      <c r="P88" s="55"/>
      <c r="Q88" s="55"/>
      <c r="R88" s="55"/>
      <c r="S88" s="55"/>
      <c r="T88" s="55"/>
      <c r="U88" s="55"/>
    </row>
    <row r="89" spans="2:21" ht="31.7" customHeight="1" x14ac:dyDescent="0.2">
      <c r="B89" s="47" t="s">
        <v>266</v>
      </c>
      <c r="C89" s="48" t="s">
        <v>103</v>
      </c>
      <c r="D89" s="49" t="s">
        <v>2</v>
      </c>
      <c r="E89" s="71" t="s">
        <v>146</v>
      </c>
      <c r="F89" s="71" t="s">
        <v>147</v>
      </c>
      <c r="G89" s="71" t="s">
        <v>111</v>
      </c>
      <c r="H89" s="50"/>
      <c r="I89" s="52">
        <v>72480</v>
      </c>
      <c r="J89" s="52">
        <v>32725</v>
      </c>
      <c r="K89" s="53">
        <f t="shared" si="2"/>
        <v>39755</v>
      </c>
      <c r="L89" s="73"/>
      <c r="M89" s="55" t="str">
        <f t="shared" si="3"/>
        <v>44002039820051180129</v>
      </c>
      <c r="N89" s="55"/>
      <c r="O89" s="55"/>
      <c r="P89" s="55"/>
      <c r="Q89" s="55"/>
      <c r="R89" s="55"/>
      <c r="S89" s="55"/>
      <c r="T89" s="55"/>
      <c r="U89" s="55"/>
    </row>
    <row r="90" spans="2:21" ht="15" customHeight="1" x14ac:dyDescent="0.2">
      <c r="B90" s="47" t="s">
        <v>267</v>
      </c>
      <c r="C90" s="48" t="s">
        <v>103</v>
      </c>
      <c r="D90" s="49" t="s">
        <v>2</v>
      </c>
      <c r="E90" s="71" t="s">
        <v>146</v>
      </c>
      <c r="F90" s="71" t="s">
        <v>147</v>
      </c>
      <c r="G90" s="71" t="s">
        <v>115</v>
      </c>
      <c r="H90" s="50"/>
      <c r="I90" s="52">
        <v>33020</v>
      </c>
      <c r="J90" s="52">
        <v>0</v>
      </c>
      <c r="K90" s="53">
        <f t="shared" si="2"/>
        <v>33020</v>
      </c>
      <c r="L90" s="73"/>
      <c r="M90" s="55" t="str">
        <f t="shared" si="3"/>
        <v>44002039820051180244</v>
      </c>
      <c r="N90" s="55"/>
      <c r="O90" s="55"/>
      <c r="P90" s="55"/>
      <c r="Q90" s="55"/>
      <c r="R90" s="55"/>
      <c r="S90" s="55"/>
      <c r="T90" s="55"/>
      <c r="U90" s="55"/>
    </row>
    <row r="91" spans="2:21" ht="15" customHeight="1" x14ac:dyDescent="0.2">
      <c r="B91" s="47" t="s">
        <v>267</v>
      </c>
      <c r="C91" s="48" t="s">
        <v>103</v>
      </c>
      <c r="D91" s="49" t="s">
        <v>2</v>
      </c>
      <c r="E91" s="71" t="s">
        <v>148</v>
      </c>
      <c r="F91" s="71" t="s">
        <v>149</v>
      </c>
      <c r="G91" s="71" t="s">
        <v>115</v>
      </c>
      <c r="H91" s="50"/>
      <c r="I91" s="52">
        <v>560200</v>
      </c>
      <c r="J91" s="52">
        <v>350896.62</v>
      </c>
      <c r="K91" s="53">
        <f t="shared" si="2"/>
        <v>209303.38</v>
      </c>
      <c r="L91" s="73"/>
      <c r="M91" s="55" t="str">
        <f t="shared" si="3"/>
        <v>44003100400199990244</v>
      </c>
      <c r="N91" s="55"/>
      <c r="O91" s="55"/>
      <c r="P91" s="55"/>
      <c r="Q91" s="55"/>
      <c r="R91" s="55"/>
      <c r="S91" s="55"/>
      <c r="T91" s="55"/>
      <c r="U91" s="55"/>
    </row>
    <row r="92" spans="2:21" ht="15" customHeight="1" x14ac:dyDescent="0.2">
      <c r="B92" s="47" t="s">
        <v>267</v>
      </c>
      <c r="C92" s="48" t="s">
        <v>103</v>
      </c>
      <c r="D92" s="49" t="s">
        <v>2</v>
      </c>
      <c r="E92" s="71" t="s">
        <v>148</v>
      </c>
      <c r="F92" s="71" t="s">
        <v>150</v>
      </c>
      <c r="G92" s="71" t="s">
        <v>115</v>
      </c>
      <c r="H92" s="50"/>
      <c r="I92" s="52">
        <v>40000</v>
      </c>
      <c r="J92" s="52">
        <v>38250</v>
      </c>
      <c r="K92" s="53">
        <f t="shared" si="2"/>
        <v>1750</v>
      </c>
      <c r="L92" s="73"/>
      <c r="M92" s="55" t="str">
        <f t="shared" si="3"/>
        <v>44003100400299990244</v>
      </c>
      <c r="N92" s="55"/>
      <c r="O92" s="55"/>
      <c r="P92" s="55"/>
      <c r="Q92" s="55"/>
      <c r="R92" s="55"/>
      <c r="S92" s="55"/>
      <c r="T92" s="55"/>
      <c r="U92" s="55"/>
    </row>
    <row r="93" spans="2:21" ht="15" customHeight="1" x14ac:dyDescent="0.2">
      <c r="B93" s="47" t="s">
        <v>267</v>
      </c>
      <c r="C93" s="48" t="s">
        <v>103</v>
      </c>
      <c r="D93" s="49" t="s">
        <v>2</v>
      </c>
      <c r="E93" s="71" t="s">
        <v>151</v>
      </c>
      <c r="F93" s="71" t="s">
        <v>152</v>
      </c>
      <c r="G93" s="71" t="s">
        <v>115</v>
      </c>
      <c r="H93" s="50"/>
      <c r="I93" s="52">
        <v>86822.61</v>
      </c>
      <c r="J93" s="52">
        <v>0</v>
      </c>
      <c r="K93" s="53">
        <f t="shared" si="2"/>
        <v>86822.61</v>
      </c>
      <c r="L93" s="73"/>
      <c r="M93" s="55" t="str">
        <f t="shared" si="3"/>
        <v>440040510005L5992244</v>
      </c>
      <c r="N93" s="55"/>
      <c r="O93" s="55"/>
      <c r="P93" s="55"/>
      <c r="Q93" s="55"/>
      <c r="R93" s="55"/>
      <c r="S93" s="55"/>
      <c r="T93" s="55"/>
      <c r="U93" s="55"/>
    </row>
    <row r="94" spans="2:21" ht="15" customHeight="1" x14ac:dyDescent="0.2">
      <c r="B94" s="47" t="s">
        <v>267</v>
      </c>
      <c r="C94" s="48" t="s">
        <v>103</v>
      </c>
      <c r="D94" s="49" t="s">
        <v>2</v>
      </c>
      <c r="E94" s="71" t="s">
        <v>151</v>
      </c>
      <c r="F94" s="71" t="s">
        <v>153</v>
      </c>
      <c r="G94" s="71" t="s">
        <v>115</v>
      </c>
      <c r="H94" s="50"/>
      <c r="I94" s="52">
        <v>30736.84</v>
      </c>
      <c r="J94" s="52">
        <v>0</v>
      </c>
      <c r="K94" s="53">
        <f t="shared" si="2"/>
        <v>30736.84</v>
      </c>
      <c r="L94" s="73"/>
      <c r="M94" s="55" t="str">
        <f t="shared" si="3"/>
        <v>440040510005L5993244</v>
      </c>
      <c r="N94" s="55"/>
      <c r="O94" s="55"/>
      <c r="P94" s="55"/>
      <c r="Q94" s="55"/>
      <c r="R94" s="55"/>
      <c r="S94" s="55"/>
      <c r="T94" s="55"/>
      <c r="U94" s="55"/>
    </row>
    <row r="95" spans="2:21" ht="15" customHeight="1" x14ac:dyDescent="0.2">
      <c r="B95" s="47" t="s">
        <v>267</v>
      </c>
      <c r="C95" s="48" t="s">
        <v>103</v>
      </c>
      <c r="D95" s="49" t="s">
        <v>2</v>
      </c>
      <c r="E95" s="71" t="s">
        <v>154</v>
      </c>
      <c r="F95" s="71" t="s">
        <v>155</v>
      </c>
      <c r="G95" s="71" t="s">
        <v>115</v>
      </c>
      <c r="H95" s="50"/>
      <c r="I95" s="52">
        <v>816000</v>
      </c>
      <c r="J95" s="52">
        <v>408000</v>
      </c>
      <c r="K95" s="53">
        <f t="shared" si="2"/>
        <v>408000</v>
      </c>
      <c r="L95" s="73"/>
      <c r="M95" s="55" t="str">
        <f t="shared" si="3"/>
        <v>44004090300171520244</v>
      </c>
      <c r="N95" s="55"/>
      <c r="O95" s="55"/>
      <c r="P95" s="55"/>
      <c r="Q95" s="55"/>
      <c r="R95" s="55"/>
      <c r="S95" s="55"/>
      <c r="T95" s="55"/>
      <c r="U95" s="55"/>
    </row>
    <row r="96" spans="2:21" ht="15" customHeight="1" x14ac:dyDescent="0.2">
      <c r="B96" s="47" t="s">
        <v>267</v>
      </c>
      <c r="C96" s="48" t="s">
        <v>103</v>
      </c>
      <c r="D96" s="49" t="s">
        <v>2</v>
      </c>
      <c r="E96" s="71" t="s">
        <v>154</v>
      </c>
      <c r="F96" s="71" t="s">
        <v>156</v>
      </c>
      <c r="G96" s="71" t="s">
        <v>115</v>
      </c>
      <c r="H96" s="50"/>
      <c r="I96" s="52">
        <v>3174000</v>
      </c>
      <c r="J96" s="52">
        <v>1950433.29</v>
      </c>
      <c r="K96" s="53">
        <f t="shared" ref="K96:K127" si="4">IF(IF(I96="",0,I96)=0,0,(IF(I96&gt;0,IF(J96&gt;I96,0,I96-J96),IF(J96&gt;I96,I96-J96,0))))</f>
        <v>1223566.71</v>
      </c>
      <c r="L96" s="73"/>
      <c r="M96" s="55" t="str">
        <f t="shared" ref="M96:M130" si="5">IF(D96="","000",D96)&amp;IF(E96="","0000",E96)&amp;IF(F96="","0000000000",F96)&amp;IF(G96="","000",G96)&amp;H96</f>
        <v>44004090300199990244</v>
      </c>
      <c r="N96" s="55"/>
      <c r="O96" s="55"/>
      <c r="P96" s="55"/>
      <c r="Q96" s="55"/>
      <c r="R96" s="55"/>
      <c r="S96" s="55"/>
      <c r="T96" s="55"/>
      <c r="U96" s="55"/>
    </row>
    <row r="97" spans="2:21" ht="15" customHeight="1" x14ac:dyDescent="0.2">
      <c r="B97" s="47" t="s">
        <v>267</v>
      </c>
      <c r="C97" s="48" t="s">
        <v>103</v>
      </c>
      <c r="D97" s="49" t="s">
        <v>2</v>
      </c>
      <c r="E97" s="71" t="s">
        <v>154</v>
      </c>
      <c r="F97" s="71" t="s">
        <v>157</v>
      </c>
      <c r="G97" s="71" t="s">
        <v>115</v>
      </c>
      <c r="H97" s="50"/>
      <c r="I97" s="52">
        <v>42900</v>
      </c>
      <c r="J97" s="52">
        <v>31075.279999999999</v>
      </c>
      <c r="K97" s="53">
        <f t="shared" si="4"/>
        <v>11824.720000000001</v>
      </c>
      <c r="L97" s="73"/>
      <c r="M97" s="55" t="str">
        <f t="shared" si="5"/>
        <v>440040903001S1520244</v>
      </c>
      <c r="N97" s="55"/>
      <c r="O97" s="55"/>
      <c r="P97" s="55"/>
      <c r="Q97" s="55"/>
      <c r="R97" s="55"/>
      <c r="S97" s="55"/>
      <c r="T97" s="55"/>
      <c r="U97" s="55"/>
    </row>
    <row r="98" spans="2:21" ht="21.4" customHeight="1" x14ac:dyDescent="0.2">
      <c r="B98" s="47" t="s">
        <v>276</v>
      </c>
      <c r="C98" s="48" t="s">
        <v>103</v>
      </c>
      <c r="D98" s="49" t="s">
        <v>2</v>
      </c>
      <c r="E98" s="71" t="s">
        <v>159</v>
      </c>
      <c r="F98" s="71" t="s">
        <v>160</v>
      </c>
      <c r="G98" s="71" t="s">
        <v>161</v>
      </c>
      <c r="H98" s="50"/>
      <c r="I98" s="52">
        <v>542175.43999999994</v>
      </c>
      <c r="J98" s="52">
        <v>542175.43999999994</v>
      </c>
      <c r="K98" s="53">
        <f t="shared" si="4"/>
        <v>0</v>
      </c>
      <c r="L98" s="73"/>
      <c r="M98" s="55" t="str">
        <f t="shared" si="5"/>
        <v>44005011000583280243</v>
      </c>
      <c r="N98" s="55"/>
      <c r="O98" s="55"/>
      <c r="P98" s="55"/>
      <c r="Q98" s="55"/>
      <c r="R98" s="55"/>
      <c r="S98" s="55"/>
      <c r="T98" s="55"/>
      <c r="U98" s="55"/>
    </row>
    <row r="99" spans="2:21" ht="15" customHeight="1" x14ac:dyDescent="0.2">
      <c r="B99" s="47" t="s">
        <v>267</v>
      </c>
      <c r="C99" s="48" t="s">
        <v>103</v>
      </c>
      <c r="D99" s="49" t="s">
        <v>2</v>
      </c>
      <c r="E99" s="71" t="s">
        <v>159</v>
      </c>
      <c r="F99" s="71" t="s">
        <v>162</v>
      </c>
      <c r="G99" s="71" t="s">
        <v>115</v>
      </c>
      <c r="H99" s="50"/>
      <c r="I99" s="52">
        <v>128914.7</v>
      </c>
      <c r="J99" s="52">
        <v>78695.490000000005</v>
      </c>
      <c r="K99" s="53">
        <f t="shared" si="4"/>
        <v>50219.209999999992</v>
      </c>
      <c r="L99" s="73"/>
      <c r="M99" s="55" t="str">
        <f t="shared" si="5"/>
        <v>44005018110099970244</v>
      </c>
      <c r="N99" s="55"/>
      <c r="O99" s="55"/>
      <c r="P99" s="55"/>
      <c r="Q99" s="55"/>
      <c r="R99" s="55"/>
      <c r="S99" s="55"/>
      <c r="T99" s="55"/>
      <c r="U99" s="55"/>
    </row>
    <row r="100" spans="2:21" ht="15" customHeight="1" x14ac:dyDescent="0.2">
      <c r="B100" s="47" t="s">
        <v>267</v>
      </c>
      <c r="C100" s="48" t="s">
        <v>103</v>
      </c>
      <c r="D100" s="49" t="s">
        <v>2</v>
      </c>
      <c r="E100" s="71" t="s">
        <v>159</v>
      </c>
      <c r="F100" s="71" t="s">
        <v>163</v>
      </c>
      <c r="G100" s="71" t="s">
        <v>115</v>
      </c>
      <c r="H100" s="50"/>
      <c r="I100" s="52">
        <v>202000</v>
      </c>
      <c r="J100" s="52">
        <v>151963.13</v>
      </c>
      <c r="K100" s="53">
        <f t="shared" si="4"/>
        <v>50036.869999999995</v>
      </c>
      <c r="L100" s="73"/>
      <c r="M100" s="55" t="str">
        <f t="shared" si="5"/>
        <v>44005018110099990244</v>
      </c>
      <c r="N100" s="55"/>
      <c r="O100" s="55"/>
      <c r="P100" s="55"/>
      <c r="Q100" s="55"/>
      <c r="R100" s="55"/>
      <c r="S100" s="55"/>
      <c r="T100" s="55"/>
      <c r="U100" s="55"/>
    </row>
    <row r="101" spans="2:21" ht="21.4" customHeight="1" x14ac:dyDescent="0.2">
      <c r="B101" s="47" t="s">
        <v>276</v>
      </c>
      <c r="C101" s="48" t="s">
        <v>103</v>
      </c>
      <c r="D101" s="49" t="s">
        <v>2</v>
      </c>
      <c r="E101" s="71" t="s">
        <v>164</v>
      </c>
      <c r="F101" s="71" t="s">
        <v>165</v>
      </c>
      <c r="G101" s="71" t="s">
        <v>161</v>
      </c>
      <c r="H101" s="50"/>
      <c r="I101" s="52">
        <v>887010.04</v>
      </c>
      <c r="J101" s="52">
        <v>261384.98</v>
      </c>
      <c r="K101" s="53">
        <f t="shared" si="4"/>
        <v>625625.06000000006</v>
      </c>
      <c r="L101" s="73"/>
      <c r="M101" s="55" t="str">
        <f t="shared" si="5"/>
        <v>44005021000521310243</v>
      </c>
      <c r="N101" s="55"/>
      <c r="O101" s="55"/>
      <c r="P101" s="55"/>
      <c r="Q101" s="55"/>
      <c r="R101" s="55"/>
      <c r="S101" s="55"/>
      <c r="T101" s="55"/>
      <c r="U101" s="55"/>
    </row>
    <row r="102" spans="2:21" ht="15" customHeight="1" x14ac:dyDescent="0.2">
      <c r="B102" s="47" t="s">
        <v>267</v>
      </c>
      <c r="C102" s="48" t="s">
        <v>103</v>
      </c>
      <c r="D102" s="49" t="s">
        <v>2</v>
      </c>
      <c r="E102" s="71" t="s">
        <v>164</v>
      </c>
      <c r="F102" s="71" t="s">
        <v>165</v>
      </c>
      <c r="G102" s="71" t="s">
        <v>115</v>
      </c>
      <c r="H102" s="50"/>
      <c r="I102" s="52">
        <v>247744</v>
      </c>
      <c r="J102" s="52">
        <v>247744</v>
      </c>
      <c r="K102" s="53">
        <f t="shared" si="4"/>
        <v>0</v>
      </c>
      <c r="L102" s="73"/>
      <c r="M102" s="55" t="str">
        <f t="shared" si="5"/>
        <v>44005021000521310244</v>
      </c>
      <c r="N102" s="55"/>
      <c r="O102" s="55"/>
      <c r="P102" s="55"/>
      <c r="Q102" s="55"/>
      <c r="R102" s="55"/>
      <c r="S102" s="55"/>
      <c r="T102" s="55"/>
      <c r="U102" s="55"/>
    </row>
    <row r="103" spans="2:21" ht="21.4" customHeight="1" x14ac:dyDescent="0.2">
      <c r="B103" s="47" t="s">
        <v>276</v>
      </c>
      <c r="C103" s="48" t="s">
        <v>103</v>
      </c>
      <c r="D103" s="49" t="s">
        <v>2</v>
      </c>
      <c r="E103" s="71" t="s">
        <v>164</v>
      </c>
      <c r="F103" s="71" t="s">
        <v>166</v>
      </c>
      <c r="G103" s="71" t="s">
        <v>161</v>
      </c>
      <c r="H103" s="50"/>
      <c r="I103" s="52">
        <v>8685844.7899999991</v>
      </c>
      <c r="J103" s="52">
        <v>2605753.44</v>
      </c>
      <c r="K103" s="53">
        <f t="shared" si="4"/>
        <v>6080091.3499999996</v>
      </c>
      <c r="L103" s="73"/>
      <c r="M103" s="55" t="str">
        <f t="shared" si="5"/>
        <v>44005021000572370243</v>
      </c>
      <c r="N103" s="55"/>
      <c r="O103" s="55"/>
      <c r="P103" s="55"/>
      <c r="Q103" s="55"/>
      <c r="R103" s="55"/>
      <c r="S103" s="55"/>
      <c r="T103" s="55"/>
      <c r="U103" s="55"/>
    </row>
    <row r="104" spans="2:21" ht="21.4" customHeight="1" x14ac:dyDescent="0.2">
      <c r="B104" s="47" t="s">
        <v>276</v>
      </c>
      <c r="C104" s="48" t="s">
        <v>103</v>
      </c>
      <c r="D104" s="49" t="s">
        <v>2</v>
      </c>
      <c r="E104" s="71" t="s">
        <v>164</v>
      </c>
      <c r="F104" s="71" t="s">
        <v>167</v>
      </c>
      <c r="G104" s="71" t="s">
        <v>161</v>
      </c>
      <c r="H104" s="50"/>
      <c r="I104" s="52">
        <v>755290.86</v>
      </c>
      <c r="J104" s="52">
        <v>226587.25</v>
      </c>
      <c r="K104" s="53">
        <f t="shared" si="4"/>
        <v>528703.61</v>
      </c>
      <c r="L104" s="73"/>
      <c r="M104" s="55" t="str">
        <f t="shared" si="5"/>
        <v>440050210005S2370243</v>
      </c>
      <c r="N104" s="55"/>
      <c r="O104" s="55"/>
      <c r="P104" s="55"/>
      <c r="Q104" s="55"/>
      <c r="R104" s="55"/>
      <c r="S104" s="55"/>
      <c r="T104" s="55"/>
      <c r="U104" s="55"/>
    </row>
    <row r="105" spans="2:21" ht="15" customHeight="1" x14ac:dyDescent="0.2">
      <c r="B105" s="47" t="s">
        <v>267</v>
      </c>
      <c r="C105" s="48" t="s">
        <v>103</v>
      </c>
      <c r="D105" s="49" t="s">
        <v>2</v>
      </c>
      <c r="E105" s="71" t="s">
        <v>164</v>
      </c>
      <c r="F105" s="71" t="s">
        <v>168</v>
      </c>
      <c r="G105" s="71" t="s">
        <v>115</v>
      </c>
      <c r="H105" s="50"/>
      <c r="I105" s="52">
        <v>200000</v>
      </c>
      <c r="J105" s="52">
        <v>0</v>
      </c>
      <c r="K105" s="53">
        <f t="shared" si="4"/>
        <v>200000</v>
      </c>
      <c r="L105" s="73"/>
      <c r="M105" s="55" t="str">
        <f t="shared" si="5"/>
        <v>44005028720081040244</v>
      </c>
      <c r="N105" s="55"/>
      <c r="O105" s="55"/>
      <c r="P105" s="55"/>
      <c r="Q105" s="55"/>
      <c r="R105" s="55"/>
      <c r="S105" s="55"/>
      <c r="T105" s="55"/>
      <c r="U105" s="55"/>
    </row>
    <row r="106" spans="2:21" ht="41.65" customHeight="1" x14ac:dyDescent="0.2">
      <c r="B106" s="47" t="s">
        <v>277</v>
      </c>
      <c r="C106" s="48" t="s">
        <v>103</v>
      </c>
      <c r="D106" s="49" t="s">
        <v>2</v>
      </c>
      <c r="E106" s="71" t="s">
        <v>164</v>
      </c>
      <c r="F106" s="71" t="s">
        <v>168</v>
      </c>
      <c r="G106" s="71" t="s">
        <v>170</v>
      </c>
      <c r="H106" s="50"/>
      <c r="I106" s="52">
        <v>784700</v>
      </c>
      <c r="J106" s="52">
        <v>392350</v>
      </c>
      <c r="K106" s="53">
        <f t="shared" si="4"/>
        <v>392350</v>
      </c>
      <c r="L106" s="73"/>
      <c r="M106" s="55" t="str">
        <f t="shared" si="5"/>
        <v>44005028720081040811</v>
      </c>
      <c r="N106" s="55"/>
      <c r="O106" s="55"/>
      <c r="P106" s="55"/>
      <c r="Q106" s="55"/>
      <c r="R106" s="55"/>
      <c r="S106" s="55"/>
      <c r="T106" s="55"/>
      <c r="U106" s="55"/>
    </row>
    <row r="107" spans="2:21" ht="15" customHeight="1" x14ac:dyDescent="0.2">
      <c r="B107" s="47" t="s">
        <v>267</v>
      </c>
      <c r="C107" s="48" t="s">
        <v>103</v>
      </c>
      <c r="D107" s="49" t="s">
        <v>2</v>
      </c>
      <c r="E107" s="71" t="s">
        <v>164</v>
      </c>
      <c r="F107" s="71" t="s">
        <v>171</v>
      </c>
      <c r="G107" s="71" t="s">
        <v>115</v>
      </c>
      <c r="H107" s="50"/>
      <c r="I107" s="52">
        <v>386795</v>
      </c>
      <c r="J107" s="52">
        <v>187754.7</v>
      </c>
      <c r="K107" s="53">
        <f t="shared" si="4"/>
        <v>199040.3</v>
      </c>
      <c r="L107" s="73"/>
      <c r="M107" s="55" t="str">
        <f t="shared" si="5"/>
        <v>44005028730099990244</v>
      </c>
      <c r="N107" s="55"/>
      <c r="O107" s="55"/>
      <c r="P107" s="55"/>
      <c r="Q107" s="55"/>
      <c r="R107" s="55"/>
      <c r="S107" s="55"/>
      <c r="T107" s="55"/>
      <c r="U107" s="55"/>
    </row>
    <row r="108" spans="2:21" ht="15" customHeight="1" x14ac:dyDescent="0.2">
      <c r="B108" s="47" t="s">
        <v>267</v>
      </c>
      <c r="C108" s="48" t="s">
        <v>103</v>
      </c>
      <c r="D108" s="49" t="s">
        <v>2</v>
      </c>
      <c r="E108" s="71" t="s">
        <v>172</v>
      </c>
      <c r="F108" s="71" t="s">
        <v>173</v>
      </c>
      <c r="G108" s="71" t="s">
        <v>115</v>
      </c>
      <c r="H108" s="50"/>
      <c r="I108" s="52">
        <v>30000</v>
      </c>
      <c r="J108" s="52">
        <v>0</v>
      </c>
      <c r="K108" s="53">
        <f t="shared" si="4"/>
        <v>30000</v>
      </c>
      <c r="L108" s="73"/>
      <c r="M108" s="55" t="str">
        <f t="shared" si="5"/>
        <v>44005030500299990244</v>
      </c>
      <c r="N108" s="55"/>
      <c r="O108" s="55"/>
      <c r="P108" s="55"/>
      <c r="Q108" s="55"/>
      <c r="R108" s="55"/>
      <c r="S108" s="55"/>
      <c r="T108" s="55"/>
      <c r="U108" s="55"/>
    </row>
    <row r="109" spans="2:21" ht="15" customHeight="1" x14ac:dyDescent="0.2">
      <c r="B109" s="47" t="s">
        <v>267</v>
      </c>
      <c r="C109" s="48" t="s">
        <v>103</v>
      </c>
      <c r="D109" s="49" t="s">
        <v>2</v>
      </c>
      <c r="E109" s="71" t="s">
        <v>172</v>
      </c>
      <c r="F109" s="71" t="s">
        <v>174</v>
      </c>
      <c r="G109" s="71" t="s">
        <v>115</v>
      </c>
      <c r="H109" s="50"/>
      <c r="I109" s="52">
        <v>120000</v>
      </c>
      <c r="J109" s="52">
        <v>57497.23</v>
      </c>
      <c r="K109" s="53">
        <f t="shared" si="4"/>
        <v>62502.77</v>
      </c>
      <c r="L109" s="73"/>
      <c r="M109" s="55" t="str">
        <f t="shared" si="5"/>
        <v>44005031000299990244</v>
      </c>
      <c r="N109" s="55"/>
      <c r="O109" s="55"/>
      <c r="P109" s="55"/>
      <c r="Q109" s="55"/>
      <c r="R109" s="55"/>
      <c r="S109" s="55"/>
      <c r="T109" s="55"/>
      <c r="U109" s="55"/>
    </row>
    <row r="110" spans="2:21" ht="15" customHeight="1" x14ac:dyDescent="0.2">
      <c r="B110" s="47" t="s">
        <v>267</v>
      </c>
      <c r="C110" s="48" t="s">
        <v>103</v>
      </c>
      <c r="D110" s="49" t="s">
        <v>2</v>
      </c>
      <c r="E110" s="71" t="s">
        <v>172</v>
      </c>
      <c r="F110" s="71" t="s">
        <v>175</v>
      </c>
      <c r="G110" s="71" t="s">
        <v>115</v>
      </c>
      <c r="H110" s="50"/>
      <c r="I110" s="52">
        <v>34500</v>
      </c>
      <c r="J110" s="52">
        <v>34500</v>
      </c>
      <c r="K110" s="53">
        <f t="shared" si="4"/>
        <v>0</v>
      </c>
      <c r="L110" s="73"/>
      <c r="M110" s="55" t="str">
        <f t="shared" si="5"/>
        <v>44005031000525430244</v>
      </c>
      <c r="N110" s="55"/>
      <c r="O110" s="55"/>
      <c r="P110" s="55"/>
      <c r="Q110" s="55"/>
      <c r="R110" s="55"/>
      <c r="S110" s="55"/>
      <c r="T110" s="55"/>
      <c r="U110" s="55"/>
    </row>
    <row r="111" spans="2:21" ht="15" customHeight="1" x14ac:dyDescent="0.2">
      <c r="B111" s="47" t="s">
        <v>267</v>
      </c>
      <c r="C111" s="48" t="s">
        <v>103</v>
      </c>
      <c r="D111" s="49" t="s">
        <v>2</v>
      </c>
      <c r="E111" s="71" t="s">
        <v>172</v>
      </c>
      <c r="F111" s="71" t="s">
        <v>176</v>
      </c>
      <c r="G111" s="71" t="s">
        <v>115</v>
      </c>
      <c r="H111" s="50"/>
      <c r="I111" s="52">
        <v>500000</v>
      </c>
      <c r="J111" s="52">
        <v>280000</v>
      </c>
      <c r="K111" s="53">
        <f t="shared" si="4"/>
        <v>220000</v>
      </c>
      <c r="L111" s="73"/>
      <c r="M111" s="55" t="str">
        <f t="shared" si="5"/>
        <v>44005031000575260244</v>
      </c>
      <c r="N111" s="55"/>
      <c r="O111" s="55"/>
      <c r="P111" s="55"/>
      <c r="Q111" s="55"/>
      <c r="R111" s="55"/>
      <c r="S111" s="55"/>
      <c r="T111" s="55"/>
      <c r="U111" s="55"/>
    </row>
    <row r="112" spans="2:21" ht="15" customHeight="1" x14ac:dyDescent="0.2">
      <c r="B112" s="47" t="s">
        <v>267</v>
      </c>
      <c r="C112" s="48" t="s">
        <v>103</v>
      </c>
      <c r="D112" s="49" t="s">
        <v>2</v>
      </c>
      <c r="E112" s="71" t="s">
        <v>172</v>
      </c>
      <c r="F112" s="71" t="s">
        <v>177</v>
      </c>
      <c r="G112" s="71" t="s">
        <v>115</v>
      </c>
      <c r="H112" s="50"/>
      <c r="I112" s="52">
        <v>1000000</v>
      </c>
      <c r="J112" s="52">
        <v>655201.87</v>
      </c>
      <c r="K112" s="53">
        <f t="shared" si="4"/>
        <v>344798.13</v>
      </c>
      <c r="L112" s="73"/>
      <c r="M112" s="55" t="str">
        <f t="shared" si="5"/>
        <v>44005031000576100244</v>
      </c>
      <c r="N112" s="55"/>
      <c r="O112" s="55"/>
      <c r="P112" s="55"/>
      <c r="Q112" s="55"/>
      <c r="R112" s="55"/>
      <c r="S112" s="55"/>
      <c r="T112" s="55"/>
      <c r="U112" s="55"/>
    </row>
    <row r="113" spans="2:21" ht="15" customHeight="1" x14ac:dyDescent="0.2">
      <c r="B113" s="47" t="s">
        <v>267</v>
      </c>
      <c r="C113" s="48" t="s">
        <v>103</v>
      </c>
      <c r="D113" s="49" t="s">
        <v>2</v>
      </c>
      <c r="E113" s="71" t="s">
        <v>172</v>
      </c>
      <c r="F113" s="71" t="s">
        <v>178</v>
      </c>
      <c r="G113" s="71" t="s">
        <v>115</v>
      </c>
      <c r="H113" s="50"/>
      <c r="I113" s="52">
        <v>150000</v>
      </c>
      <c r="J113" s="52">
        <v>150000</v>
      </c>
      <c r="K113" s="53">
        <f t="shared" si="4"/>
        <v>0</v>
      </c>
      <c r="L113" s="73"/>
      <c r="M113" s="55" t="str">
        <f t="shared" si="5"/>
        <v>44005031000585260244</v>
      </c>
      <c r="N113" s="55"/>
      <c r="O113" s="55"/>
      <c r="P113" s="55"/>
      <c r="Q113" s="55"/>
      <c r="R113" s="55"/>
      <c r="S113" s="55"/>
      <c r="T113" s="55"/>
      <c r="U113" s="55"/>
    </row>
    <row r="114" spans="2:21" ht="15" customHeight="1" x14ac:dyDescent="0.2">
      <c r="B114" s="47" t="s">
        <v>267</v>
      </c>
      <c r="C114" s="48" t="s">
        <v>103</v>
      </c>
      <c r="D114" s="49" t="s">
        <v>2</v>
      </c>
      <c r="E114" s="71" t="s">
        <v>172</v>
      </c>
      <c r="F114" s="71" t="s">
        <v>179</v>
      </c>
      <c r="G114" s="71" t="s">
        <v>115</v>
      </c>
      <c r="H114" s="50"/>
      <c r="I114" s="52">
        <v>2143000</v>
      </c>
      <c r="J114" s="52">
        <v>1729773.06</v>
      </c>
      <c r="K114" s="53">
        <f t="shared" si="4"/>
        <v>413226.93999999994</v>
      </c>
      <c r="L114" s="73"/>
      <c r="M114" s="55" t="str">
        <f t="shared" si="5"/>
        <v>44005031000599990244</v>
      </c>
      <c r="N114" s="55"/>
      <c r="O114" s="55"/>
      <c r="P114" s="55"/>
      <c r="Q114" s="55"/>
      <c r="R114" s="55"/>
      <c r="S114" s="55"/>
      <c r="T114" s="55"/>
      <c r="U114" s="55"/>
    </row>
    <row r="115" spans="2:21" ht="15" customHeight="1" x14ac:dyDescent="0.2">
      <c r="B115" s="47" t="s">
        <v>267</v>
      </c>
      <c r="C115" s="48" t="s">
        <v>103</v>
      </c>
      <c r="D115" s="49" t="s">
        <v>2</v>
      </c>
      <c r="E115" s="71" t="s">
        <v>172</v>
      </c>
      <c r="F115" s="71" t="s">
        <v>180</v>
      </c>
      <c r="G115" s="71" t="s">
        <v>115</v>
      </c>
      <c r="H115" s="50"/>
      <c r="I115" s="52">
        <v>250000</v>
      </c>
      <c r="J115" s="52">
        <v>250000</v>
      </c>
      <c r="K115" s="53">
        <f t="shared" si="4"/>
        <v>0</v>
      </c>
      <c r="L115" s="73"/>
      <c r="M115" s="55" t="str">
        <f t="shared" si="5"/>
        <v>440050310005S5260244</v>
      </c>
      <c r="N115" s="55"/>
      <c r="O115" s="55"/>
      <c r="P115" s="55"/>
      <c r="Q115" s="55"/>
      <c r="R115" s="55"/>
      <c r="S115" s="55"/>
      <c r="T115" s="55"/>
      <c r="U115" s="55"/>
    </row>
    <row r="116" spans="2:21" ht="15" customHeight="1" x14ac:dyDescent="0.2">
      <c r="B116" s="47" t="s">
        <v>267</v>
      </c>
      <c r="C116" s="48" t="s">
        <v>103</v>
      </c>
      <c r="D116" s="49" t="s">
        <v>2</v>
      </c>
      <c r="E116" s="71" t="s">
        <v>172</v>
      </c>
      <c r="F116" s="71" t="s">
        <v>181</v>
      </c>
      <c r="G116" s="71" t="s">
        <v>115</v>
      </c>
      <c r="H116" s="50"/>
      <c r="I116" s="52">
        <v>1050000</v>
      </c>
      <c r="J116" s="52">
        <v>655201.87</v>
      </c>
      <c r="K116" s="53">
        <f t="shared" si="4"/>
        <v>394798.13</v>
      </c>
      <c r="L116" s="73"/>
      <c r="M116" s="55" t="str">
        <f t="shared" si="5"/>
        <v>440050310005S6100244</v>
      </c>
      <c r="N116" s="55"/>
      <c r="O116" s="55"/>
      <c r="P116" s="55"/>
      <c r="Q116" s="55"/>
      <c r="R116" s="55"/>
      <c r="S116" s="55"/>
      <c r="T116" s="55"/>
      <c r="U116" s="55"/>
    </row>
    <row r="117" spans="2:21" ht="15" customHeight="1" x14ac:dyDescent="0.2">
      <c r="B117" s="47" t="s">
        <v>267</v>
      </c>
      <c r="C117" s="48" t="s">
        <v>103</v>
      </c>
      <c r="D117" s="49" t="s">
        <v>2</v>
      </c>
      <c r="E117" s="71" t="s">
        <v>172</v>
      </c>
      <c r="F117" s="71" t="s">
        <v>182</v>
      </c>
      <c r="G117" s="71" t="s">
        <v>115</v>
      </c>
      <c r="H117" s="50"/>
      <c r="I117" s="52">
        <v>130000</v>
      </c>
      <c r="J117" s="52">
        <v>70022.460000000006</v>
      </c>
      <c r="K117" s="53">
        <f t="shared" si="4"/>
        <v>59977.539999999994</v>
      </c>
      <c r="L117" s="73"/>
      <c r="M117" s="55" t="str">
        <f t="shared" si="5"/>
        <v>44005031000699990244</v>
      </c>
      <c r="N117" s="55"/>
      <c r="O117" s="55"/>
      <c r="P117" s="55"/>
      <c r="Q117" s="55"/>
      <c r="R117" s="55"/>
      <c r="S117" s="55"/>
      <c r="T117" s="55"/>
      <c r="U117" s="55"/>
    </row>
    <row r="118" spans="2:21" ht="15" customHeight="1" x14ac:dyDescent="0.2">
      <c r="B118" s="47" t="s">
        <v>267</v>
      </c>
      <c r="C118" s="48" t="s">
        <v>103</v>
      </c>
      <c r="D118" s="49" t="s">
        <v>2</v>
      </c>
      <c r="E118" s="71" t="s">
        <v>172</v>
      </c>
      <c r="F118" s="71" t="s">
        <v>183</v>
      </c>
      <c r="G118" s="71" t="s">
        <v>115</v>
      </c>
      <c r="H118" s="50"/>
      <c r="I118" s="52">
        <v>50000</v>
      </c>
      <c r="J118" s="52">
        <v>0</v>
      </c>
      <c r="K118" s="53">
        <f t="shared" si="4"/>
        <v>50000</v>
      </c>
      <c r="L118" s="73"/>
      <c r="M118" s="55" t="str">
        <f t="shared" si="5"/>
        <v>44005031000799990244</v>
      </c>
      <c r="N118" s="55"/>
      <c r="O118" s="55"/>
      <c r="P118" s="55"/>
      <c r="Q118" s="55"/>
      <c r="R118" s="55"/>
      <c r="S118" s="55"/>
      <c r="T118" s="55"/>
      <c r="U118" s="55"/>
    </row>
    <row r="119" spans="2:21" ht="15" customHeight="1" x14ac:dyDescent="0.2">
      <c r="B119" s="47" t="s">
        <v>267</v>
      </c>
      <c r="C119" s="48" t="s">
        <v>103</v>
      </c>
      <c r="D119" s="49" t="s">
        <v>2</v>
      </c>
      <c r="E119" s="71" t="s">
        <v>172</v>
      </c>
      <c r="F119" s="71" t="s">
        <v>184</v>
      </c>
      <c r="G119" s="71" t="s">
        <v>115</v>
      </c>
      <c r="H119" s="50"/>
      <c r="I119" s="52">
        <v>800000</v>
      </c>
      <c r="J119" s="52">
        <v>359200.03</v>
      </c>
      <c r="K119" s="53">
        <f t="shared" si="4"/>
        <v>440799.97</v>
      </c>
      <c r="L119" s="73"/>
      <c r="M119" s="55" t="str">
        <f t="shared" si="5"/>
        <v>44005031000872090244</v>
      </c>
      <c r="N119" s="55"/>
      <c r="O119" s="55"/>
      <c r="P119" s="55"/>
      <c r="Q119" s="55"/>
      <c r="R119" s="55"/>
      <c r="S119" s="55"/>
      <c r="T119" s="55"/>
      <c r="U119" s="55"/>
    </row>
    <row r="120" spans="2:21" ht="15" customHeight="1" x14ac:dyDescent="0.2">
      <c r="B120" s="47" t="s">
        <v>267</v>
      </c>
      <c r="C120" s="48" t="s">
        <v>103</v>
      </c>
      <c r="D120" s="49" t="s">
        <v>2</v>
      </c>
      <c r="E120" s="71" t="s">
        <v>172</v>
      </c>
      <c r="F120" s="71" t="s">
        <v>185</v>
      </c>
      <c r="G120" s="71" t="s">
        <v>115</v>
      </c>
      <c r="H120" s="50"/>
      <c r="I120" s="52">
        <v>375000</v>
      </c>
      <c r="J120" s="52">
        <v>134699.97</v>
      </c>
      <c r="K120" s="53">
        <f t="shared" si="4"/>
        <v>240300.03</v>
      </c>
      <c r="L120" s="73"/>
      <c r="M120" s="55" t="str">
        <f t="shared" si="5"/>
        <v>440050310008S2090244</v>
      </c>
      <c r="N120" s="55"/>
      <c r="O120" s="55"/>
      <c r="P120" s="55"/>
      <c r="Q120" s="55"/>
      <c r="R120" s="55"/>
      <c r="S120" s="55"/>
      <c r="T120" s="55"/>
      <c r="U120" s="55"/>
    </row>
    <row r="121" spans="2:21" ht="15" customHeight="1" x14ac:dyDescent="0.2">
      <c r="B121" s="47" t="s">
        <v>267</v>
      </c>
      <c r="C121" s="48" t="s">
        <v>103</v>
      </c>
      <c r="D121" s="49" t="s">
        <v>2</v>
      </c>
      <c r="E121" s="71" t="s">
        <v>172</v>
      </c>
      <c r="F121" s="71" t="s">
        <v>186</v>
      </c>
      <c r="G121" s="71" t="s">
        <v>115</v>
      </c>
      <c r="H121" s="50"/>
      <c r="I121" s="52">
        <v>1077000</v>
      </c>
      <c r="J121" s="52">
        <v>967104.45</v>
      </c>
      <c r="K121" s="53">
        <f t="shared" si="4"/>
        <v>109895.55000000005</v>
      </c>
      <c r="L121" s="73"/>
      <c r="M121" s="55" t="str">
        <f t="shared" si="5"/>
        <v>440050310009L2990244</v>
      </c>
      <c r="N121" s="55"/>
      <c r="O121" s="55"/>
      <c r="P121" s="55"/>
      <c r="Q121" s="55"/>
      <c r="R121" s="55"/>
      <c r="S121" s="55"/>
      <c r="T121" s="55"/>
      <c r="U121" s="55"/>
    </row>
    <row r="122" spans="2:21" ht="15" customHeight="1" x14ac:dyDescent="0.2">
      <c r="B122" s="47" t="s">
        <v>267</v>
      </c>
      <c r="C122" s="48" t="s">
        <v>103</v>
      </c>
      <c r="D122" s="49" t="s">
        <v>2</v>
      </c>
      <c r="E122" s="71" t="s">
        <v>172</v>
      </c>
      <c r="F122" s="71" t="s">
        <v>187</v>
      </c>
      <c r="G122" s="71" t="s">
        <v>115</v>
      </c>
      <c r="H122" s="50"/>
      <c r="I122" s="52">
        <v>2185004.9700000002</v>
      </c>
      <c r="J122" s="52">
        <v>529624.29</v>
      </c>
      <c r="K122" s="53">
        <f t="shared" si="4"/>
        <v>1655380.6800000002</v>
      </c>
      <c r="L122" s="73"/>
      <c r="M122" s="55" t="str">
        <f t="shared" si="5"/>
        <v>44005038310099990244</v>
      </c>
      <c r="N122" s="55"/>
      <c r="O122" s="55"/>
      <c r="P122" s="55"/>
      <c r="Q122" s="55"/>
      <c r="R122" s="55"/>
      <c r="S122" s="55"/>
      <c r="T122" s="55"/>
      <c r="U122" s="55"/>
    </row>
    <row r="123" spans="2:21" ht="15" customHeight="1" x14ac:dyDescent="0.2">
      <c r="B123" s="47" t="s">
        <v>268</v>
      </c>
      <c r="C123" s="48" t="s">
        <v>103</v>
      </c>
      <c r="D123" s="49" t="s">
        <v>2</v>
      </c>
      <c r="E123" s="71" t="s">
        <v>172</v>
      </c>
      <c r="F123" s="71" t="s">
        <v>187</v>
      </c>
      <c r="G123" s="71" t="s">
        <v>121</v>
      </c>
      <c r="H123" s="50"/>
      <c r="I123" s="52">
        <v>1468168.16</v>
      </c>
      <c r="J123" s="52">
        <v>657787.72</v>
      </c>
      <c r="K123" s="53">
        <f t="shared" si="4"/>
        <v>810380.44</v>
      </c>
      <c r="L123" s="73"/>
      <c r="M123" s="55" t="str">
        <f t="shared" si="5"/>
        <v>44005038310099990247</v>
      </c>
      <c r="N123" s="55"/>
      <c r="O123" s="55"/>
      <c r="P123" s="55"/>
      <c r="Q123" s="55"/>
      <c r="R123" s="55"/>
      <c r="S123" s="55"/>
      <c r="T123" s="55"/>
      <c r="U123" s="55"/>
    </row>
    <row r="124" spans="2:21" ht="15" customHeight="1" x14ac:dyDescent="0.2">
      <c r="B124" s="47" t="s">
        <v>267</v>
      </c>
      <c r="C124" s="48" t="s">
        <v>103</v>
      </c>
      <c r="D124" s="49" t="s">
        <v>2</v>
      </c>
      <c r="E124" s="71" t="s">
        <v>188</v>
      </c>
      <c r="F124" s="71" t="s">
        <v>189</v>
      </c>
      <c r="G124" s="71" t="s">
        <v>115</v>
      </c>
      <c r="H124" s="50"/>
      <c r="I124" s="52">
        <v>15000</v>
      </c>
      <c r="J124" s="52">
        <v>8784.2000000000007</v>
      </c>
      <c r="K124" s="53">
        <f t="shared" si="4"/>
        <v>6215.7999999999993</v>
      </c>
      <c r="L124" s="73"/>
      <c r="M124" s="55" t="str">
        <f t="shared" si="5"/>
        <v>44007071100199990244</v>
      </c>
      <c r="N124" s="55"/>
      <c r="O124" s="55"/>
      <c r="P124" s="55"/>
      <c r="Q124" s="55"/>
      <c r="R124" s="55"/>
      <c r="S124" s="55"/>
      <c r="T124" s="55"/>
      <c r="U124" s="55"/>
    </row>
    <row r="125" spans="2:21" ht="15" customHeight="1" x14ac:dyDescent="0.2">
      <c r="B125" s="47" t="s">
        <v>267</v>
      </c>
      <c r="C125" s="48" t="s">
        <v>103</v>
      </c>
      <c r="D125" s="49" t="s">
        <v>2</v>
      </c>
      <c r="E125" s="71" t="s">
        <v>188</v>
      </c>
      <c r="F125" s="71" t="s">
        <v>190</v>
      </c>
      <c r="G125" s="71" t="s">
        <v>115</v>
      </c>
      <c r="H125" s="50"/>
      <c r="I125" s="52">
        <v>15000</v>
      </c>
      <c r="J125" s="52">
        <v>8720</v>
      </c>
      <c r="K125" s="53">
        <f t="shared" si="4"/>
        <v>6280</v>
      </c>
      <c r="L125" s="73"/>
      <c r="M125" s="55" t="str">
        <f t="shared" si="5"/>
        <v>44007071100299990244</v>
      </c>
      <c r="N125" s="55"/>
      <c r="O125" s="55"/>
      <c r="P125" s="55"/>
      <c r="Q125" s="55"/>
      <c r="R125" s="55"/>
      <c r="S125" s="55"/>
      <c r="T125" s="55"/>
      <c r="U125" s="55"/>
    </row>
    <row r="126" spans="2:21" ht="15" customHeight="1" x14ac:dyDescent="0.2">
      <c r="B126" s="47" t="s">
        <v>267</v>
      </c>
      <c r="C126" s="48" t="s">
        <v>103</v>
      </c>
      <c r="D126" s="49" t="s">
        <v>2</v>
      </c>
      <c r="E126" s="71" t="s">
        <v>188</v>
      </c>
      <c r="F126" s="71" t="s">
        <v>191</v>
      </c>
      <c r="G126" s="71" t="s">
        <v>115</v>
      </c>
      <c r="H126" s="50"/>
      <c r="I126" s="52">
        <v>3800</v>
      </c>
      <c r="J126" s="52">
        <v>3800</v>
      </c>
      <c r="K126" s="53">
        <f t="shared" si="4"/>
        <v>0</v>
      </c>
      <c r="L126" s="73"/>
      <c r="M126" s="55" t="str">
        <f t="shared" si="5"/>
        <v>44007078410099990244</v>
      </c>
      <c r="N126" s="55"/>
      <c r="O126" s="55"/>
      <c r="P126" s="55"/>
      <c r="Q126" s="55"/>
      <c r="R126" s="55"/>
      <c r="S126" s="55"/>
      <c r="T126" s="55"/>
      <c r="U126" s="55"/>
    </row>
    <row r="127" spans="2:21" ht="15" customHeight="1" x14ac:dyDescent="0.2">
      <c r="B127" s="47" t="s">
        <v>267</v>
      </c>
      <c r="C127" s="48" t="s">
        <v>103</v>
      </c>
      <c r="D127" s="49" t="s">
        <v>2</v>
      </c>
      <c r="E127" s="71" t="s">
        <v>192</v>
      </c>
      <c r="F127" s="71" t="s">
        <v>193</v>
      </c>
      <c r="G127" s="71" t="s">
        <v>115</v>
      </c>
      <c r="H127" s="50"/>
      <c r="I127" s="52">
        <v>13560</v>
      </c>
      <c r="J127" s="52">
        <v>13560</v>
      </c>
      <c r="K127" s="53">
        <f t="shared" si="4"/>
        <v>0</v>
      </c>
      <c r="L127" s="73"/>
      <c r="M127" s="55" t="str">
        <f t="shared" si="5"/>
        <v>44007090700299990244</v>
      </c>
      <c r="N127" s="55"/>
      <c r="O127" s="55"/>
      <c r="P127" s="55"/>
      <c r="Q127" s="55"/>
      <c r="R127" s="55"/>
      <c r="S127" s="55"/>
      <c r="T127" s="55"/>
      <c r="U127" s="55"/>
    </row>
    <row r="128" spans="2:21" ht="15" customHeight="1" x14ac:dyDescent="0.2">
      <c r="B128" s="47" t="s">
        <v>267</v>
      </c>
      <c r="C128" s="48" t="s">
        <v>103</v>
      </c>
      <c r="D128" s="49" t="s">
        <v>2</v>
      </c>
      <c r="E128" s="71" t="s">
        <v>194</v>
      </c>
      <c r="F128" s="71" t="s">
        <v>195</v>
      </c>
      <c r="G128" s="71" t="s">
        <v>115</v>
      </c>
      <c r="H128" s="50"/>
      <c r="I128" s="52">
        <v>83000</v>
      </c>
      <c r="J128" s="52">
        <v>58774.85</v>
      </c>
      <c r="K128" s="53">
        <f t="shared" ref="K128:K130" si="6">IF(IF(I128="",0,I128)=0,0,(IF(I128&gt;0,IF(J128&gt;I128,0,I128-J128),IF(J128&gt;I128,I128-J128,0))))</f>
        <v>24225.15</v>
      </c>
      <c r="L128" s="73"/>
      <c r="M128" s="55" t="str">
        <f t="shared" si="5"/>
        <v>44008018510099990244</v>
      </c>
      <c r="N128" s="55"/>
      <c r="O128" s="55"/>
      <c r="P128" s="55"/>
      <c r="Q128" s="55"/>
      <c r="R128" s="55"/>
      <c r="S128" s="55"/>
      <c r="T128" s="55"/>
      <c r="U128" s="55"/>
    </row>
    <row r="129" spans="2:21" ht="15" customHeight="1" x14ac:dyDescent="0.2">
      <c r="B129" s="47" t="s">
        <v>278</v>
      </c>
      <c r="C129" s="48" t="s">
        <v>103</v>
      </c>
      <c r="D129" s="49" t="s">
        <v>2</v>
      </c>
      <c r="E129" s="71" t="s">
        <v>197</v>
      </c>
      <c r="F129" s="71" t="s">
        <v>198</v>
      </c>
      <c r="G129" s="71" t="s">
        <v>199</v>
      </c>
      <c r="H129" s="50"/>
      <c r="I129" s="52">
        <v>444400</v>
      </c>
      <c r="J129" s="52">
        <v>169281</v>
      </c>
      <c r="K129" s="53">
        <f t="shared" si="6"/>
        <v>275119</v>
      </c>
      <c r="L129" s="73"/>
      <c r="M129" s="55" t="str">
        <f t="shared" si="5"/>
        <v>44010019610061010312</v>
      </c>
      <c r="N129" s="55"/>
      <c r="O129" s="55"/>
      <c r="P129" s="55"/>
      <c r="Q129" s="55"/>
      <c r="R129" s="55"/>
      <c r="S129" s="55"/>
      <c r="T129" s="55"/>
      <c r="U129" s="55"/>
    </row>
    <row r="130" spans="2:21" ht="15" customHeight="1" x14ac:dyDescent="0.2">
      <c r="B130" s="47" t="s">
        <v>267</v>
      </c>
      <c r="C130" s="48" t="s">
        <v>103</v>
      </c>
      <c r="D130" s="49" t="s">
        <v>2</v>
      </c>
      <c r="E130" s="71" t="s">
        <v>200</v>
      </c>
      <c r="F130" s="71" t="s">
        <v>201</v>
      </c>
      <c r="G130" s="71" t="s">
        <v>115</v>
      </c>
      <c r="H130" s="50"/>
      <c r="I130" s="52">
        <v>22600</v>
      </c>
      <c r="J130" s="52">
        <v>18615.89</v>
      </c>
      <c r="K130" s="53">
        <f t="shared" si="6"/>
        <v>3984.1100000000006</v>
      </c>
      <c r="L130" s="73"/>
      <c r="M130" s="55" t="str">
        <f t="shared" si="5"/>
        <v>44011010800299990244</v>
      </c>
      <c r="N130" s="55"/>
      <c r="O130" s="55"/>
      <c r="P130" s="55"/>
      <c r="Q130" s="55"/>
      <c r="R130" s="55"/>
      <c r="S130" s="55"/>
      <c r="T130" s="55"/>
      <c r="U130" s="55"/>
    </row>
    <row r="131" spans="2:21" ht="0.75" customHeight="1" x14ac:dyDescent="0.2">
      <c r="B131" s="74"/>
      <c r="C131" s="75"/>
      <c r="D131" s="58"/>
      <c r="E131" s="60"/>
      <c r="F131" s="60"/>
      <c r="G131" s="60"/>
      <c r="H131" s="59"/>
      <c r="I131" s="61"/>
      <c r="J131" s="61"/>
      <c r="K131" s="62"/>
      <c r="L131" s="63"/>
    </row>
    <row r="132" spans="2:21" ht="13.5" customHeight="1" x14ac:dyDescent="0.2">
      <c r="B132" s="76"/>
      <c r="C132" s="77"/>
      <c r="D132" s="78"/>
      <c r="E132" s="78"/>
      <c r="F132" s="78"/>
      <c r="G132" s="78"/>
      <c r="H132" s="78"/>
      <c r="I132" s="79"/>
      <c r="J132" s="79"/>
      <c r="K132" s="79"/>
      <c r="L132" s="80"/>
    </row>
    <row r="133" spans="2:21" ht="28.5" customHeight="1" x14ac:dyDescent="0.2">
      <c r="B133" s="81" t="s">
        <v>202</v>
      </c>
      <c r="C133" s="82">
        <v>450</v>
      </c>
      <c r="D133" s="151" t="s">
        <v>36</v>
      </c>
      <c r="E133" s="152"/>
      <c r="F133" s="153"/>
      <c r="G133" s="153"/>
      <c r="H133" s="154"/>
      <c r="I133" s="84">
        <f>0-I141</f>
        <v>-1877000</v>
      </c>
      <c r="J133" s="84">
        <f>J16-J62</f>
        <v>2241325.84</v>
      </c>
      <c r="K133" s="85" t="s">
        <v>36</v>
      </c>
      <c r="L133" s="41"/>
    </row>
    <row r="134" spans="2:21" ht="15" customHeight="1" x14ac:dyDescent="0.2">
      <c r="B134" s="86"/>
      <c r="C134" s="87"/>
      <c r="D134" s="66"/>
      <c r="E134" s="66"/>
      <c r="F134" s="66"/>
      <c r="G134" s="66"/>
      <c r="H134" s="66"/>
      <c r="I134" s="66"/>
      <c r="J134" s="66"/>
      <c r="K134" s="66"/>
    </row>
    <row r="135" spans="2:21" ht="15" customHeight="1" x14ac:dyDescent="0.25">
      <c r="B135" s="134" t="s">
        <v>279</v>
      </c>
      <c r="C135" s="134"/>
      <c r="D135" s="134"/>
      <c r="E135" s="134"/>
      <c r="F135" s="134"/>
      <c r="G135" s="134"/>
      <c r="H135" s="134"/>
      <c r="I135" s="134"/>
      <c r="J135" s="134"/>
      <c r="K135" s="134"/>
      <c r="L135" s="68"/>
    </row>
    <row r="136" spans="2:21" ht="15" customHeight="1" x14ac:dyDescent="0.2">
      <c r="B136" s="27"/>
      <c r="C136" s="88"/>
      <c r="D136" s="1"/>
      <c r="E136" s="1"/>
      <c r="F136" s="1"/>
      <c r="G136" s="1"/>
      <c r="H136" s="1"/>
      <c r="I136" s="28"/>
      <c r="J136" s="28"/>
      <c r="K136" s="69" t="s">
        <v>280</v>
      </c>
      <c r="L136" s="70"/>
    </row>
    <row r="137" spans="2:21" ht="17.100000000000001" customHeight="1" x14ac:dyDescent="0.2">
      <c r="B137" s="136" t="s">
        <v>25</v>
      </c>
      <c r="C137" s="139" t="s">
        <v>26</v>
      </c>
      <c r="D137" s="139" t="s">
        <v>205</v>
      </c>
      <c r="E137" s="139"/>
      <c r="F137" s="139"/>
      <c r="G137" s="139"/>
      <c r="H137" s="139"/>
      <c r="I137" s="139" t="s">
        <v>28</v>
      </c>
      <c r="J137" s="139" t="s">
        <v>29</v>
      </c>
      <c r="K137" s="146" t="s">
        <v>30</v>
      </c>
      <c r="L137" s="29"/>
    </row>
    <row r="138" spans="2:21" ht="17.100000000000001" customHeight="1" x14ac:dyDescent="0.2">
      <c r="B138" s="136"/>
      <c r="C138" s="139"/>
      <c r="D138" s="139"/>
      <c r="E138" s="149"/>
      <c r="F138" s="149"/>
      <c r="G138" s="149"/>
      <c r="H138" s="149"/>
      <c r="I138" s="139"/>
      <c r="J138" s="139"/>
      <c r="K138" s="146"/>
      <c r="L138" s="29"/>
    </row>
    <row r="139" spans="2:21" ht="17.100000000000001" customHeight="1" x14ac:dyDescent="0.2">
      <c r="B139" s="136"/>
      <c r="C139" s="139"/>
      <c r="D139" s="139"/>
      <c r="E139" s="149"/>
      <c r="F139" s="149"/>
      <c r="G139" s="149"/>
      <c r="H139" s="149"/>
      <c r="I139" s="139"/>
      <c r="J139" s="139"/>
      <c r="K139" s="146"/>
      <c r="L139" s="29"/>
    </row>
    <row r="140" spans="2:21" ht="13.5" customHeight="1" x14ac:dyDescent="0.2">
      <c r="B140" s="30">
        <v>1</v>
      </c>
      <c r="C140" s="31">
        <v>2</v>
      </c>
      <c r="D140" s="155">
        <v>3</v>
      </c>
      <c r="E140" s="155"/>
      <c r="F140" s="155"/>
      <c r="G140" s="155"/>
      <c r="H140" s="155"/>
      <c r="I140" s="33" t="s">
        <v>31</v>
      </c>
      <c r="J140" s="33" t="s">
        <v>32</v>
      </c>
      <c r="K140" s="34" t="s">
        <v>33</v>
      </c>
      <c r="L140" s="35"/>
    </row>
    <row r="141" spans="2:21" ht="12.75" customHeight="1" x14ac:dyDescent="0.2">
      <c r="B141" s="36" t="s">
        <v>206</v>
      </c>
      <c r="C141" s="37" t="s">
        <v>8</v>
      </c>
      <c r="D141" s="159" t="s">
        <v>36</v>
      </c>
      <c r="E141" s="160"/>
      <c r="F141" s="161"/>
      <c r="G141" s="161"/>
      <c r="H141" s="162"/>
      <c r="I141" s="89">
        <f>I143+I147+I151</f>
        <v>1877000</v>
      </c>
      <c r="J141" s="89">
        <f>J143+J147+J151</f>
        <v>-2241325.84</v>
      </c>
      <c r="K141" s="90">
        <f>K143+K147+K151</f>
        <v>4118325.84</v>
      </c>
      <c r="L141" s="41"/>
    </row>
    <row r="142" spans="2:21" ht="12.75" customHeight="1" x14ac:dyDescent="0.2">
      <c r="B142" s="42" t="s">
        <v>281</v>
      </c>
      <c r="C142" s="91"/>
      <c r="D142" s="163"/>
      <c r="E142" s="164"/>
      <c r="F142" s="165"/>
      <c r="G142" s="165"/>
      <c r="H142" s="166"/>
      <c r="I142" s="93"/>
      <c r="J142" s="93"/>
      <c r="K142" s="94"/>
      <c r="L142" s="41"/>
    </row>
    <row r="143" spans="2:21" ht="12.75" customHeight="1" x14ac:dyDescent="0.2">
      <c r="B143" s="42" t="s">
        <v>207</v>
      </c>
      <c r="C143" s="95" t="s">
        <v>208</v>
      </c>
      <c r="D143" s="167" t="s">
        <v>36</v>
      </c>
      <c r="E143" s="168"/>
      <c r="F143" s="169"/>
      <c r="G143" s="169"/>
      <c r="H143" s="170"/>
      <c r="I143" s="97">
        <v>0</v>
      </c>
      <c r="J143" s="97">
        <v>0</v>
      </c>
      <c r="K143" s="98">
        <v>0</v>
      </c>
      <c r="L143" s="41"/>
    </row>
    <row r="144" spans="2:21" ht="12.75" customHeight="1" x14ac:dyDescent="0.2">
      <c r="B144" s="42" t="s">
        <v>282</v>
      </c>
      <c r="C144" s="43"/>
      <c r="D144" s="171"/>
      <c r="E144" s="172"/>
      <c r="F144" s="173"/>
      <c r="G144" s="173"/>
      <c r="H144" s="174"/>
      <c r="I144" s="100"/>
      <c r="J144" s="100"/>
      <c r="K144" s="101"/>
      <c r="L144" s="41"/>
    </row>
    <row r="145" spans="2:21" ht="15" customHeight="1" x14ac:dyDescent="0.2">
      <c r="B145" s="102"/>
      <c r="C145" s="103" t="s">
        <v>208</v>
      </c>
      <c r="D145" s="104"/>
      <c r="E145" s="187"/>
      <c r="F145" s="188"/>
      <c r="G145" s="204"/>
      <c r="H145" s="189"/>
      <c r="I145" s="106"/>
      <c r="J145" s="106"/>
      <c r="K145" s="107">
        <f>IF(IF(I145="",0,I145)=0,0,(IF(I145&gt;0,IF(J145&gt;I145,0,I145-J145),IF(J145&gt;I145,I145-J145,0))))</f>
        <v>0</v>
      </c>
      <c r="L145" s="108"/>
      <c r="M145" s="109" t="str">
        <f>IF(D145="","000",D145)&amp;IF(E145="","00000000000000000",E145)</f>
        <v>00000000000000000000</v>
      </c>
      <c r="N145" s="109"/>
      <c r="O145" s="109"/>
      <c r="P145" s="109"/>
      <c r="Q145" s="109"/>
      <c r="R145" s="109"/>
      <c r="S145" s="109"/>
      <c r="T145" s="109"/>
      <c r="U145" s="109"/>
    </row>
    <row r="146" spans="2:21" ht="6" hidden="1" customHeight="1" x14ac:dyDescent="0.2">
      <c r="B146" s="56"/>
      <c r="C146" s="110"/>
      <c r="D146" s="111"/>
      <c r="E146" s="190"/>
      <c r="F146" s="191"/>
      <c r="G146" s="192"/>
      <c r="H146" s="193"/>
      <c r="I146" s="112"/>
      <c r="J146" s="112"/>
      <c r="K146" s="113"/>
      <c r="L146" s="114"/>
    </row>
    <row r="147" spans="2:21" ht="12.75" customHeight="1" x14ac:dyDescent="0.2">
      <c r="B147" s="42" t="s">
        <v>210</v>
      </c>
      <c r="C147" s="43" t="s">
        <v>211</v>
      </c>
      <c r="D147" s="171" t="s">
        <v>36</v>
      </c>
      <c r="E147" s="172"/>
      <c r="F147" s="173"/>
      <c r="G147" s="173"/>
      <c r="H147" s="174"/>
      <c r="I147" s="115">
        <v>0</v>
      </c>
      <c r="J147" s="115">
        <v>0</v>
      </c>
      <c r="K147" s="116">
        <v>0</v>
      </c>
      <c r="L147" s="41"/>
    </row>
    <row r="148" spans="2:21" ht="12.75" customHeight="1" x14ac:dyDescent="0.2">
      <c r="B148" s="42" t="s">
        <v>282</v>
      </c>
      <c r="C148" s="43"/>
      <c r="D148" s="171"/>
      <c r="E148" s="172"/>
      <c r="F148" s="173"/>
      <c r="G148" s="173"/>
      <c r="H148" s="174"/>
      <c r="I148" s="100"/>
      <c r="J148" s="100"/>
      <c r="K148" s="101"/>
      <c r="L148" s="41"/>
    </row>
    <row r="149" spans="2:21" ht="15" customHeight="1" x14ac:dyDescent="0.2">
      <c r="B149" s="102"/>
      <c r="C149" s="103" t="s">
        <v>211</v>
      </c>
      <c r="D149" s="104"/>
      <c r="E149" s="187"/>
      <c r="F149" s="188"/>
      <c r="G149" s="204"/>
      <c r="H149" s="189"/>
      <c r="I149" s="106"/>
      <c r="J149" s="106"/>
      <c r="K149" s="107">
        <f>IF(IF(I149="",0,I149)=0,0,(IF(I149&gt;0,IF(J149&gt;I149,0,I149-J149),IF(J149&gt;I149,I149-J149,0))))</f>
        <v>0</v>
      </c>
      <c r="L149" s="108"/>
      <c r="M149" s="109" t="str">
        <f>IF(D149="","000",D149)&amp;IF(E149="","00000000000000000",E149)</f>
        <v>00000000000000000000</v>
      </c>
      <c r="N149" s="109"/>
      <c r="O149" s="109"/>
      <c r="P149" s="109"/>
      <c r="Q149" s="109"/>
      <c r="R149" s="109"/>
      <c r="S149" s="109"/>
      <c r="T149" s="109"/>
      <c r="U149" s="109"/>
    </row>
    <row r="150" spans="2:21" ht="6" hidden="1" customHeight="1" x14ac:dyDescent="0.2">
      <c r="B150" s="56"/>
      <c r="C150" s="48"/>
      <c r="D150" s="111"/>
      <c r="E150" s="190"/>
      <c r="F150" s="191"/>
      <c r="G150" s="192"/>
      <c r="H150" s="193"/>
      <c r="I150" s="112"/>
      <c r="J150" s="112"/>
      <c r="K150" s="113"/>
      <c r="L150" s="114"/>
    </row>
    <row r="151" spans="2:21" ht="12.75" customHeight="1" x14ac:dyDescent="0.2">
      <c r="B151" s="42" t="s">
        <v>212</v>
      </c>
      <c r="C151" s="43" t="s">
        <v>213</v>
      </c>
      <c r="D151" s="179" t="s">
        <v>214</v>
      </c>
      <c r="E151" s="180"/>
      <c r="F151" s="181"/>
      <c r="G151" s="181"/>
      <c r="H151" s="182"/>
      <c r="I151" s="115">
        <v>1877000</v>
      </c>
      <c r="J151" s="115">
        <v>-2241325.84</v>
      </c>
      <c r="K151" s="116">
        <f>IF(IF(I151="",0,I151)=0,0,(IF(I151&gt;0,IF(J151&gt;I151,0,I151-J151),IF(J151&gt;I151,I151-J151,0))))</f>
        <v>4118325.84</v>
      </c>
      <c r="L151" s="41"/>
    </row>
    <row r="152" spans="2:21" ht="22.5" customHeight="1" x14ac:dyDescent="0.2">
      <c r="B152" s="42" t="s">
        <v>215</v>
      </c>
      <c r="C152" s="43" t="s">
        <v>213</v>
      </c>
      <c r="D152" s="179" t="s">
        <v>216</v>
      </c>
      <c r="E152" s="180"/>
      <c r="F152" s="181"/>
      <c r="G152" s="181"/>
      <c r="H152" s="182"/>
      <c r="I152" s="115">
        <v>1877000</v>
      </c>
      <c r="J152" s="115">
        <v>-2241325.84</v>
      </c>
      <c r="K152" s="116">
        <f>IF(IF(I152="",0,I152)=0,0,(IF(I152&gt;0,IF(J152&gt;I152,0,I152-J152),IF(J152&gt;I152,I152-J152,0))))</f>
        <v>4118325.84</v>
      </c>
      <c r="L152" s="41"/>
    </row>
    <row r="153" spans="2:21" ht="35.25" customHeight="1" x14ac:dyDescent="0.2">
      <c r="B153" s="42" t="s">
        <v>217</v>
      </c>
      <c r="C153" s="43" t="s">
        <v>213</v>
      </c>
      <c r="D153" s="179" t="s">
        <v>218</v>
      </c>
      <c r="E153" s="180"/>
      <c r="F153" s="181"/>
      <c r="G153" s="181"/>
      <c r="H153" s="182"/>
      <c r="I153" s="115">
        <v>0</v>
      </c>
      <c r="J153" s="115">
        <v>0</v>
      </c>
      <c r="K153" s="116">
        <f>IF(IF(I153="",0,I153)=0,0,(IF(I153&gt;0,IF(J153&gt;I153,0,I153-J153),IF(J153&gt;I153,I153-J153,0))))</f>
        <v>0</v>
      </c>
      <c r="L153" s="41"/>
    </row>
    <row r="154" spans="2:21" ht="21.4" customHeight="1" x14ac:dyDescent="0.2">
      <c r="B154" s="47" t="s">
        <v>219</v>
      </c>
      <c r="C154" s="48" t="s">
        <v>220</v>
      </c>
      <c r="D154" s="118" t="s">
        <v>38</v>
      </c>
      <c r="E154" s="194" t="s">
        <v>221</v>
      </c>
      <c r="F154" s="195"/>
      <c r="G154" s="205"/>
      <c r="H154" s="196"/>
      <c r="I154" s="120">
        <v>-39354445.409999996</v>
      </c>
      <c r="J154" s="120">
        <v>-24954903.27</v>
      </c>
      <c r="K154" s="121" t="s">
        <v>36</v>
      </c>
      <c r="L154" s="122"/>
      <c r="M154" s="21" t="str">
        <f>IF(D154="","000",D154)&amp;IF(E154="","00000000000000000",E154)</f>
        <v>00001050201100000510</v>
      </c>
    </row>
    <row r="155" spans="2:21" ht="21.4" customHeight="1" x14ac:dyDescent="0.2">
      <c r="B155" s="47" t="s">
        <v>222</v>
      </c>
      <c r="C155" s="48" t="s">
        <v>223</v>
      </c>
      <c r="D155" s="118" t="s">
        <v>38</v>
      </c>
      <c r="E155" s="194" t="s">
        <v>224</v>
      </c>
      <c r="F155" s="195"/>
      <c r="G155" s="205"/>
      <c r="H155" s="196"/>
      <c r="I155" s="120">
        <v>41231445.409999996</v>
      </c>
      <c r="J155" s="120">
        <v>22713577.43</v>
      </c>
      <c r="K155" s="123" t="s">
        <v>36</v>
      </c>
      <c r="L155" s="124"/>
      <c r="M155" s="21" t="str">
        <f>IF(D155="","000",D155)&amp;IF(E155="","00000000000000000",E155)</f>
        <v>00001050201100000610</v>
      </c>
    </row>
    <row r="156" spans="2:21" ht="0.75" customHeight="1" x14ac:dyDescent="0.2">
      <c r="B156" s="74"/>
      <c r="C156" s="57"/>
      <c r="D156" s="58"/>
      <c r="E156" s="197"/>
      <c r="F156" s="198"/>
      <c r="G156" s="199"/>
      <c r="H156" s="197"/>
      <c r="I156" s="125"/>
      <c r="J156" s="125"/>
      <c r="K156" s="126"/>
      <c r="L156" s="11"/>
    </row>
    <row r="157" spans="2:21" ht="15" customHeight="1" x14ac:dyDescent="0.2">
      <c r="L157" s="128" t="s">
        <v>246</v>
      </c>
      <c r="M157" s="128" t="s">
        <v>240</v>
      </c>
    </row>
    <row r="158" spans="2:21" ht="15" customHeight="1" x14ac:dyDescent="0.2">
      <c r="L158" s="128" t="s">
        <v>247</v>
      </c>
      <c r="M158" s="128" t="s">
        <v>248</v>
      </c>
    </row>
    <row r="159" spans="2:21" ht="15" customHeight="1" x14ac:dyDescent="0.2">
      <c r="L159" s="128" t="s">
        <v>249</v>
      </c>
      <c r="M159" s="128" t="s">
        <v>250</v>
      </c>
    </row>
    <row r="160" spans="2:21" ht="15" customHeight="1" x14ac:dyDescent="0.2">
      <c r="L160" s="128" t="s">
        <v>251</v>
      </c>
      <c r="M160" s="128" t="s">
        <v>252</v>
      </c>
    </row>
    <row r="161" spans="12:13" ht="15" customHeight="1" x14ac:dyDescent="0.2">
      <c r="L161" s="128" t="s">
        <v>253</v>
      </c>
      <c r="M161" s="128"/>
    </row>
    <row r="162" spans="12:13" ht="15" customHeight="1" x14ac:dyDescent="0.2">
      <c r="L162" s="128" t="s">
        <v>254</v>
      </c>
      <c r="M162" s="128" t="s">
        <v>255</v>
      </c>
    </row>
    <row r="163" spans="12:13" ht="12.75" x14ac:dyDescent="0.2"/>
    <row r="164" spans="12:13" ht="12.75" x14ac:dyDescent="0.2"/>
    <row r="165" spans="12:13" ht="12.75" x14ac:dyDescent="0.2"/>
    <row r="166" spans="12:13" ht="12.75" x14ac:dyDescent="0.2"/>
    <row r="167" spans="12:13" ht="12.75" x14ac:dyDescent="0.2"/>
    <row r="168" spans="12:13" ht="12.75" x14ac:dyDescent="0.2"/>
    <row r="169" spans="12:13" ht="12.75" x14ac:dyDescent="0.2"/>
    <row r="170" spans="12:13" ht="12.75" x14ac:dyDescent="0.2"/>
    <row r="171" spans="12:13" ht="12.75" x14ac:dyDescent="0.2"/>
  </sheetData>
  <mergeCells count="87">
    <mergeCell ref="J12:J14"/>
    <mergeCell ref="J137:J139"/>
    <mergeCell ref="J58:J60"/>
    <mergeCell ref="K12:K14"/>
    <mergeCell ref="K137:K139"/>
    <mergeCell ref="K58:K60"/>
    <mergeCell ref="E54:H54"/>
    <mergeCell ref="H4:I4"/>
    <mergeCell ref="I12:I14"/>
    <mergeCell ref="I137:I139"/>
    <mergeCell ref="I58:I60"/>
    <mergeCell ref="E154:H154"/>
    <mergeCell ref="E155:H155"/>
    <mergeCell ref="E156:H156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D153:H153"/>
    <mergeCell ref="D16:H16"/>
    <mergeCell ref="D17:H17"/>
    <mergeCell ref="D58:H60"/>
    <mergeCell ref="D61:H61"/>
    <mergeCell ref="D62:H62"/>
    <mergeCell ref="D63:H63"/>
    <mergeCell ref="E145:H145"/>
    <mergeCell ref="E146:H146"/>
    <mergeCell ref="E149:H149"/>
    <mergeCell ref="E150:H150"/>
    <mergeCell ref="E31:H31"/>
    <mergeCell ref="E32:H32"/>
    <mergeCell ref="E33:H33"/>
    <mergeCell ref="E34:H34"/>
    <mergeCell ref="E35:H35"/>
    <mergeCell ref="D147:H147"/>
    <mergeCell ref="D148:H148"/>
    <mergeCell ref="D15:H15"/>
    <mergeCell ref="D151:H151"/>
    <mergeCell ref="D152:H152"/>
    <mergeCell ref="E36:H36"/>
    <mergeCell ref="E37:H37"/>
    <mergeCell ref="E38:H38"/>
    <mergeCell ref="E39:H39"/>
    <mergeCell ref="E40:H40"/>
    <mergeCell ref="E41:H41"/>
    <mergeCell ref="E42:H42"/>
    <mergeCell ref="E43:H43"/>
    <mergeCell ref="E44:H44"/>
    <mergeCell ref="E45:H45"/>
    <mergeCell ref="E46:H46"/>
    <mergeCell ref="C4:E4"/>
    <mergeCell ref="C58:C60"/>
    <mergeCell ref="C6:I6"/>
    <mergeCell ref="C7:I7"/>
    <mergeCell ref="D12:H14"/>
    <mergeCell ref="D133:H133"/>
    <mergeCell ref="D137:H139"/>
    <mergeCell ref="D140:H140"/>
    <mergeCell ref="D141:H141"/>
    <mergeCell ref="D142:H142"/>
    <mergeCell ref="D143:H143"/>
    <mergeCell ref="D144:H144"/>
    <mergeCell ref="B10:K10"/>
    <mergeCell ref="B12:B14"/>
    <mergeCell ref="B135:K135"/>
    <mergeCell ref="B137:B139"/>
    <mergeCell ref="B2:J2"/>
    <mergeCell ref="B56:K56"/>
    <mergeCell ref="B58:B60"/>
    <mergeCell ref="C12:C14"/>
    <mergeCell ref="C137:C139"/>
    <mergeCell ref="E47:H47"/>
    <mergeCell ref="E48:H48"/>
    <mergeCell ref="E49:H49"/>
    <mergeCell ref="E50:H50"/>
    <mergeCell ref="E51:H51"/>
    <mergeCell ref="E52:H52"/>
    <mergeCell ref="E53:H53"/>
  </mergeCells>
  <pageMargins left="0.39370077999999997" right="0.39370077999999997" top="0.98425196000000004" bottom="0.39370077999999997" header="0" footer="0"/>
  <pageSetup paperSize="9" orientation="landscape"/>
  <headerFooter alignWithMargins="0"/>
  <rowBreaks count="2" manualBreakCount="2">
    <brk id="54" max="16383" man="1"/>
    <brk id="1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(ДетКБК)</vt:lpstr>
      <vt:lpstr>0503117 (ДетКБК.КОСГУ)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admin</cp:lastModifiedBy>
  <dcterms:created xsi:type="dcterms:W3CDTF">2025-03-05T09:15:26Z</dcterms:created>
  <dcterms:modified xsi:type="dcterms:W3CDTF">2025-03-05T09:22:04Z</dcterms:modified>
</cp:coreProperties>
</file>