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19200" windowHeight="10890" activeTab="1"/>
  </bookViews>
  <sheets>
    <sheet name="0503117 (ДетКБК)" sheetId="1" r:id="rId1"/>
    <sheet name="0503117 (ДетКБК.КОСГУ)" sheetId="2" r:id="rId2"/>
  </sheets>
  <calcPr calcId="162913"/>
</workbook>
</file>

<file path=xl/calcChain.xml><?xml version="1.0" encoding="utf-8"?>
<calcChain xmlns="http://schemas.openxmlformats.org/spreadsheetml/2006/main">
  <c r="M157" i="2" l="1"/>
  <c r="M156" i="2"/>
  <c r="K155" i="2"/>
  <c r="K154" i="2"/>
  <c r="K153" i="2"/>
  <c r="K143" i="2" s="1"/>
  <c r="M151" i="2"/>
  <c r="K151" i="2"/>
  <c r="M147" i="2"/>
  <c r="K147" i="2"/>
  <c r="J143" i="2"/>
  <c r="I143" i="2"/>
  <c r="I135" i="2" s="1"/>
  <c r="J135" i="2"/>
  <c r="M132" i="2"/>
  <c r="K132" i="2"/>
  <c r="M131" i="2"/>
  <c r="K131" i="2"/>
  <c r="M130" i="2"/>
  <c r="K130" i="2"/>
  <c r="M129" i="2"/>
  <c r="K129" i="2"/>
  <c r="M128" i="2"/>
  <c r="K128" i="2"/>
  <c r="M127" i="2"/>
  <c r="K127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54" i="2"/>
  <c r="K5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57" i="1"/>
  <c r="M156" i="1"/>
  <c r="K155" i="1"/>
  <c r="K154" i="1"/>
  <c r="K153" i="1"/>
  <c r="K143" i="1" s="1"/>
  <c r="M151" i="1"/>
  <c r="K151" i="1"/>
  <c r="M147" i="1"/>
  <c r="K147" i="1"/>
  <c r="J143" i="1"/>
  <c r="I143" i="1"/>
  <c r="I135" i="1" s="1"/>
  <c r="J135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<sst xmlns="http://schemas.openxmlformats.org/spreadsheetml/2006/main" count="1367" uniqueCount="286">
  <si>
    <t>ОТЧЕТ ОБ ИСПОЛНЕНИИ БЮДЖЕТА</t>
  </si>
  <si>
    <t>КОДЫ</t>
  </si>
  <si>
    <t>440</t>
  </si>
  <si>
    <t>0503117</t>
  </si>
  <si>
    <t>3</t>
  </si>
  <si>
    <t>на</t>
  </si>
  <si>
    <t>01 ноября 2024 г.</t>
  </si>
  <si>
    <t>Дата</t>
  </si>
  <si>
    <t>500</t>
  </si>
  <si>
    <t>по ОКПО</t>
  </si>
  <si>
    <t>04197488</t>
  </si>
  <si>
    <t>01.11.2024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</si>
  <si>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</si>
  <si>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</si>
  <si>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</si>
  <si>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</si>
  <si>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</si>
  <si>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</si>
  <si>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</si>
  <si>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</si>
  <si>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</si>
  <si>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</si>
  <si>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</si>
  <si>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</si>
  <si>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</si>
  <si>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</si>
  <si>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</si>
  <si>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</si>
  <si>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</si>
  <si>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</si>
  <si>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</si>
  <si>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</si>
  <si>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</si>
  <si>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</si>
  <si>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</si>
  <si>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</si>
  <si>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</si>
  <si>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</si>
  <si>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</si>
  <si>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</si>
  <si>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</si>
  <si>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</si>
  <si>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</si>
  <si>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</si>
  <si>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</si>
  <si>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</si>
  <si>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</si>
  <si>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</si>
  <si>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</si>
  <si>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</si>
  <si>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</si>
  <si>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</si>
  <si>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</si>
  <si>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</si>
  <si>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</si>
  <si>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</si>
  <si>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</si>
  <si>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</si>
  <si>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</si>
  <si>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</si>
  <si>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</si>
  <si>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</si>
  <si>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</si>
  <si>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</si>
  <si>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</si>
  <si>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</si>
  <si>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</si>
  <si>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</si>
  <si>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</si>
  <si>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</si>
  <si>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</si>
  <si>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</si>
  <si>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</si>
  <si>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</si>
  <si>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</si>
  <si>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</si>
  <si>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</si>
  <si>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</si>
  <si>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</si>
  <si>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</si>
  <si>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</si>
  <si>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</si>
  <si>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</si>
  <si>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</si>
  <si>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</si>
  <si>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</si>
  <si>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</si>
  <si>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</si>
  <si>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</si>
  <si>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</si>
  <si>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</si>
  <si>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</si>
  <si>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</si>
  <si>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</si>
  <si>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</si>
  <si>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</si>
  <si>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</si>
  <si>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</si>
  <si>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</si>
  <si>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</si>
  <si>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846</t>
  </si>
  <si>
    <t>11105430100000120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</si>
  <si>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</si>
  <si>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</si>
  <si>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</si>
  <si>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</si>
  <si>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</si>
  <si>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</si>
  <si>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</si>
  <si>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</si>
  <si>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</si>
  <si>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</si>
  <si>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</si>
  <si>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</si>
  <si>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</si>
  <si>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</si>
  <si>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</si>
  <si>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</si>
  <si>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</si>
  <si>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</si>
  <si>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</si>
  <si>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</si>
  <si>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</si>
  <si>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</si>
  <si>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</si>
  <si>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Уплата прочих налогов, сборов</t>
  </si>
  <si>
    <t>852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</si>
  <si>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</si>
  <si>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</si>
  <si>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</si>
  <si>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</si>
  <si>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</si>
  <si>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</si>
  <si>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</si>
  <si>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</si>
  <si>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</si>
  <si>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</si>
  <si>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</si>
  <si>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</si>
  <si>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</si>
  <si>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населению</t>
  </si>
  <si>
    <t>8620082010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</si>
  <si>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</si>
  <si>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</si>
  <si>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</si>
  <si>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</si>
  <si>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</si>
  <si>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</si>
  <si>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</si>
  <si>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</si>
  <si>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</si>
  <si>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</si>
  <si>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</si>
  <si>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</si>
  <si>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0405</t>
  </si>
  <si>
    <t>10005L5992</t>
  </si>
  <si>
    <t>10005L5993</t>
  </si>
  <si>
    <t>0409</t>
  </si>
  <si>
    <t>0300171520</t>
  </si>
  <si>
    <t>0300199990</t>
  </si>
  <si>
    <t>03001S1520</t>
  </si>
  <si>
    <t>Закупка товаров, работ и услуг в целях капитального ремонта государственного (муниципального) имущества</t>
  </si>
  <si>
    <t>0501</t>
  </si>
  <si>
    <t>1000583280</t>
  </si>
  <si>
    <t>243</t>
  </si>
  <si>
    <t>8110099970</t>
  </si>
  <si>
    <t>8110099990</t>
  </si>
  <si>
    <t>0502</t>
  </si>
  <si>
    <t>1000521310</t>
  </si>
  <si>
    <t>1000572370</t>
  </si>
  <si>
    <t>10005S2370</t>
  </si>
  <si>
    <t>8720081040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</si>
  <si>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</si>
  <si>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</si>
  <si>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</si>
  <si>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</si>
  <si>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</si>
  <si>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</si>
  <si>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</si>
  <si>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</si>
  <si>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1000576100</t>
  </si>
  <si>
    <t>1000585260</t>
  </si>
  <si>
    <t>1000599990</t>
  </si>
  <si>
    <t>10005S5260</t>
  </si>
  <si>
    <t>10005S6100</t>
  </si>
  <si>
    <t>1000699990</t>
  </si>
  <si>
    <t>1000799990</t>
  </si>
  <si>
    <t>1000872090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</si>
  <si>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</si>
  <si>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</si>
  <si>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</si>
  <si>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</si>
  <si>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</si>
  <si>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</si>
  <si>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</si>
  <si>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</si>
  <si>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</si>
  <si>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</si>
  <si>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</si>
  <si>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</si>
  <si>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</si>
  <si>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</si>
  <si>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</si>
  <si>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</si>
  <si>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</si>
  <si>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</si>
  <si>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</si>
  <si>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</si>
  <si>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</si>
  <si>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</si>
  <si>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</si>
  <si>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</si>
  <si>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</si>
  <si>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</si>
  <si>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</si>
  <si>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</si>
  <si>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</si>
  <si>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</si>
  <si>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</si>
  <si>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</si>
  <si>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</si>
  <si>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</si>
  <si>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</si>
  <si>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</si>
  <si>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</si>
  <si>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</si>
  <si>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</si>
  <si>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</si>
  <si>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</si>
  <si>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</si>
  <si>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</si>
  <si>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</si>
  <si>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</si>
  <si>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</si>
  <si>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</si>
  <si>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</si>
  <si>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</si>
  <si>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</si>
  <si>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</si>
  <si>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</si>
  <si>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</si>
  <si>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</si>
  <si>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</si>
  <si>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</si>
  <si>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</si>
  <si>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</si>
  <si>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</si>
  <si>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</si>
  <si>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</si>
  <si>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</si>
  <si>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</si>
  <si>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</si>
  <si>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</si>
  <si>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</si>
  <si>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</si>
  <si>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</si>
  <si>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</si>
  <si>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</si>
  <si>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</si>
  <si>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</si>
  <si>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</si>
  <si>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</si>
  <si>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</si>
  <si>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</si>
  <si>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</si>
  <si>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</si>
  <si>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</si>
  <si>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</si>
  <si>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</si>
  <si>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</si>
  <si>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</si>
  <si>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</si>
  <si>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прочих налогов, сборов</t>
  </si>
  <si>
    <t>Иные межбюджетные трансферты</t>
  </si>
  <si>
    <t>Резервные средства</t>
  </si>
  <si>
    <t>Иные выплаты населению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</si>
  <si>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</si>
  <si>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</si>
  <si>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</si>
  <si>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Закупка товаров, работ и услуг в целях капитального ремонта государственного (муниципального) имущества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</si>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</sst>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3"/>
  <sheetViews>
    <sheetView workbookViewId="0"/>
  </sheetViews>
  <sheetFormatPr defaultRowHeight="12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85" t="s">
        <v>6</v>
      </c>
      <c r="D4" s="185"/>
      <c r="E4" s="185"/>
      <c r="F4" s="14"/>
      <c r="G4" s="14"/>
      <c r="H4" s="144"/>
      <c r="I4" s="144"/>
      <c r="J4" s="15" t="s">
        <v>7</v>
      </c>
      <c r="K4" s="16">
        <v>45597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200" t="s">
        <v>23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25</v>
      </c>
      <c r="C12" s="134" t="s">
        <v>26</v>
      </c>
      <c r="D12" s="134" t="s">
        <v>27</v>
      </c>
      <c r="E12" s="135"/>
      <c r="F12" s="160"/>
      <c r="G12" s="161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61"/>
      <c r="C13" s="134"/>
      <c r="D13" s="142"/>
      <c r="E13" s="162"/>
      <c r="F13" s="162"/>
      <c r="G13" s="162"/>
      <c r="H13" s="142"/>
      <c r="I13" s="134"/>
      <c r="J13" s="134"/>
      <c r="K13" s="135"/>
      <c r="L13" s="29"/>
    </row>
    <row r="14" spans="2:14" ht="15" customHeight="1" x14ac:dyDescent="0.2">
      <c r="B14" s="161"/>
      <c r="C14" s="134"/>
      <c r="D14" s="143"/>
      <c r="E14" s="162"/>
      <c r="F14" s="162"/>
      <c r="G14" s="162"/>
      <c r="H14" s="143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4"/>
      <c r="F15" s="165"/>
      <c r="G15" s="166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5"/>
      <c r="H16" s="38"/>
      <c r="I16" s="39">
        <v>39354445.409999996</v>
      </c>
      <c r="J16" s="39">
        <v>29297950.559999999</v>
      </c>
      <c r="K16" s="40">
        <v>10844637.689999999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9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36" t="s">
        <v>39</v>
      </c>
      <c r="F18" s="137"/>
      <c r="G18" s="138"/>
      <c r="H18" s="51"/>
      <c r="I18" s="52"/>
      <c r="J18" s="52"/>
      <c r="K18" s="53">
        <f t="shared" ref="K18:K54" si="0">IF(IF(I18="",0,I18)=0,0,(IF(I18&gt;0,IF(J18&gt;I18,0,I18-J18),IF(J18&gt;I18,I18-J18,0))))</f>
        <v>0</v>
      </c>
      <c r="L18" s="54"/>
      <c r="M18" s="55" t="str">
        <f t="shared" ref="M18:M54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36" t="s">
        <v>42</v>
      </c>
      <c r="F19" s="137"/>
      <c r="G19" s="138"/>
      <c r="H19" s="51"/>
      <c r="I19" s="52">
        <v>1300000</v>
      </c>
      <c r="J19" s="52">
        <v>1375942.11</v>
      </c>
      <c r="K19" s="53">
        <f t="shared" si="0"/>
        <v>0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36" t="s">
        <v>44</v>
      </c>
      <c r="F20" s="137"/>
      <c r="G20" s="138"/>
      <c r="H20" s="51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36" t="s">
        <v>46</v>
      </c>
      <c r="F21" s="137"/>
      <c r="G21" s="138"/>
      <c r="H21" s="51"/>
      <c r="I21" s="52">
        <v>500</v>
      </c>
      <c r="J21" s="52">
        <v>6721.49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36" t="s">
        <v>48</v>
      </c>
      <c r="F22" s="137"/>
      <c r="G22" s="138"/>
      <c r="H22" s="51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36" t="s">
        <v>50</v>
      </c>
      <c r="F23" s="137"/>
      <c r="G23" s="138"/>
      <c r="H23" s="51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36" t="s">
        <v>52</v>
      </c>
      <c r="F24" s="137"/>
      <c r="G24" s="138"/>
      <c r="H24" s="51"/>
      <c r="I24" s="52">
        <v>1268600</v>
      </c>
      <c r="J24" s="52">
        <v>1305723.3</v>
      </c>
      <c r="K24" s="53">
        <f t="shared" si="0"/>
        <v>0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36" t="s">
        <v>54</v>
      </c>
      <c r="F25" s="137"/>
      <c r="G25" s="138"/>
      <c r="H25" s="51"/>
      <c r="I25" s="52">
        <v>7000</v>
      </c>
      <c r="J25" s="52">
        <v>7537.24</v>
      </c>
      <c r="K25" s="53">
        <f t="shared" si="0"/>
        <v>0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36" t="s">
        <v>56</v>
      </c>
      <c r="F26" s="137"/>
      <c r="G26" s="138"/>
      <c r="H26" s="51"/>
      <c r="I26" s="52">
        <v>1701300</v>
      </c>
      <c r="J26" s="52">
        <v>1353824.57</v>
      </c>
      <c r="K26" s="53">
        <f t="shared" si="0"/>
        <v>347475.42999999993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36" t="s">
        <v>58</v>
      </c>
      <c r="F27" s="137"/>
      <c r="G27" s="138"/>
      <c r="H27" s="51"/>
      <c r="I27" s="52">
        <v>-160000</v>
      </c>
      <c r="J27" s="52">
        <v>-145310.53</v>
      </c>
      <c r="K27" s="53">
        <f t="shared" si="0"/>
        <v>-14689.470000000001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36" t="s">
        <v>60</v>
      </c>
      <c r="F28" s="137"/>
      <c r="G28" s="138"/>
      <c r="H28" s="51"/>
      <c r="I28" s="52">
        <v>544000</v>
      </c>
      <c r="J28" s="52">
        <v>319318.82</v>
      </c>
      <c r="K28" s="53">
        <f t="shared" si="0"/>
        <v>224681.18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36" t="s">
        <v>62</v>
      </c>
      <c r="F29" s="137"/>
      <c r="G29" s="138"/>
      <c r="H29" s="51"/>
      <c r="I29" s="52">
        <v>2021000</v>
      </c>
      <c r="J29" s="52">
        <v>660022.75</v>
      </c>
      <c r="K29" s="53">
        <f t="shared" si="0"/>
        <v>1360977.25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36" t="s">
        <v>64</v>
      </c>
      <c r="F30" s="137"/>
      <c r="G30" s="138"/>
      <c r="H30" s="51"/>
      <c r="I30" s="52">
        <v>746000</v>
      </c>
      <c r="J30" s="52">
        <v>553826.12</v>
      </c>
      <c r="K30" s="53">
        <f t="shared" si="0"/>
        <v>192173.88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36" t="s">
        <v>66</v>
      </c>
      <c r="F31" s="137"/>
      <c r="G31" s="138"/>
      <c r="H31" s="51"/>
      <c r="I31" s="52">
        <v>5000</v>
      </c>
      <c r="J31" s="52">
        <v>4770</v>
      </c>
      <c r="K31" s="53">
        <f t="shared" si="0"/>
        <v>230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36" t="s">
        <v>68</v>
      </c>
      <c r="F32" s="137"/>
      <c r="G32" s="138"/>
      <c r="H32" s="51"/>
      <c r="I32" s="52">
        <v>0</v>
      </c>
      <c r="J32" s="52">
        <v>599616.47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36" t="s">
        <v>70</v>
      </c>
      <c r="F33" s="137"/>
      <c r="G33" s="138"/>
      <c r="H33" s="51"/>
      <c r="I33" s="52">
        <v>370000</v>
      </c>
      <c r="J33" s="52">
        <v>402242.08</v>
      </c>
      <c r="K33" s="53">
        <f t="shared" si="0"/>
        <v>0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36" t="s">
        <v>72</v>
      </c>
      <c r="F34" s="137"/>
      <c r="G34" s="138"/>
      <c r="H34" s="51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36" t="s">
        <v>74</v>
      </c>
      <c r="F35" s="137"/>
      <c r="G35" s="138"/>
      <c r="H35" s="51"/>
      <c r="I35" s="52">
        <v>120000</v>
      </c>
      <c r="J35" s="52">
        <v>135452.73000000001</v>
      </c>
      <c r="K35" s="53">
        <f t="shared" si="0"/>
        <v>0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36" t="s">
        <v>76</v>
      </c>
      <c r="F36" s="137"/>
      <c r="G36" s="138"/>
      <c r="H36" s="51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36" t="s">
        <v>78</v>
      </c>
      <c r="F37" s="137"/>
      <c r="G37" s="138"/>
      <c r="H37" s="51"/>
      <c r="I37" s="52">
        <v>0</v>
      </c>
      <c r="J37" s="52">
        <v>4000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36" t="s">
        <v>80</v>
      </c>
      <c r="F38" s="137"/>
      <c r="G38" s="138"/>
      <c r="H38" s="51"/>
      <c r="I38" s="52">
        <v>15064100</v>
      </c>
      <c r="J38" s="52">
        <v>13808800</v>
      </c>
      <c r="K38" s="53">
        <f t="shared" si="0"/>
        <v>1255300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36" t="s">
        <v>82</v>
      </c>
      <c r="F39" s="137"/>
      <c r="G39" s="138"/>
      <c r="H39" s="51"/>
      <c r="I39" s="52">
        <v>1069784.1000000001</v>
      </c>
      <c r="J39" s="52">
        <v>1069784.1000000001</v>
      </c>
      <c r="K39" s="53">
        <f t="shared" si="0"/>
        <v>0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36" t="s">
        <v>84</v>
      </c>
      <c r="F40" s="137"/>
      <c r="G40" s="138"/>
      <c r="H40" s="51"/>
      <c r="I40" s="52">
        <v>111681.48</v>
      </c>
      <c r="J40" s="52">
        <v>0</v>
      </c>
      <c r="K40" s="53">
        <f t="shared" si="0"/>
        <v>111681.48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36" t="s">
        <v>86</v>
      </c>
      <c r="F41" s="137"/>
      <c r="G41" s="138"/>
      <c r="H41" s="51"/>
      <c r="I41" s="52">
        <v>816000</v>
      </c>
      <c r="J41" s="52">
        <v>408000</v>
      </c>
      <c r="K41" s="53">
        <f t="shared" si="0"/>
        <v>408000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36" t="s">
        <v>86</v>
      </c>
      <c r="F42" s="137"/>
      <c r="G42" s="138"/>
      <c r="H42" s="51"/>
      <c r="I42" s="52">
        <v>500000</v>
      </c>
      <c r="J42" s="52">
        <v>500000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36" t="s">
        <v>86</v>
      </c>
      <c r="F43" s="137"/>
      <c r="G43" s="138"/>
      <c r="H43" s="51"/>
      <c r="I43" s="52">
        <v>1000000</v>
      </c>
      <c r="J43" s="52">
        <v>1000000</v>
      </c>
      <c r="K43" s="53">
        <f t="shared" si="0"/>
        <v>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36" t="s">
        <v>86</v>
      </c>
      <c r="F44" s="137"/>
      <c r="G44" s="138"/>
      <c r="H44" s="51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36" t="s">
        <v>88</v>
      </c>
      <c r="F45" s="137"/>
      <c r="G45" s="138"/>
      <c r="H45" s="51"/>
      <c r="I45" s="52">
        <v>259800</v>
      </c>
      <c r="J45" s="52">
        <v>210250</v>
      </c>
      <c r="K45" s="53">
        <f t="shared" si="0"/>
        <v>49550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36" t="s">
        <v>90</v>
      </c>
      <c r="F46" s="137"/>
      <c r="G46" s="138"/>
      <c r="H46" s="51"/>
      <c r="I46" s="52">
        <v>345500</v>
      </c>
      <c r="J46" s="52">
        <v>345500</v>
      </c>
      <c r="K46" s="53">
        <f t="shared" si="0"/>
        <v>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36" t="s">
        <v>92</v>
      </c>
      <c r="F47" s="137"/>
      <c r="G47" s="138"/>
      <c r="H47" s="51"/>
      <c r="I47" s="52">
        <v>542175.43999999994</v>
      </c>
      <c r="J47" s="52">
        <v>542175.43999999994</v>
      </c>
      <c r="K47" s="53">
        <f t="shared" si="0"/>
        <v>0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36" t="s">
        <v>92</v>
      </c>
      <c r="F48" s="137"/>
      <c r="G48" s="138"/>
      <c r="H48" s="51"/>
      <c r="I48" s="52">
        <v>9441135.6500000004</v>
      </c>
      <c r="J48" s="52">
        <v>2832340.69</v>
      </c>
      <c r="K48" s="53">
        <f t="shared" si="0"/>
        <v>6608794.9600000009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36" t="s">
        <v>92</v>
      </c>
      <c r="F49" s="137"/>
      <c r="G49" s="138"/>
      <c r="H49" s="51"/>
      <c r="I49" s="52">
        <v>128914.7</v>
      </c>
      <c r="J49" s="52">
        <v>103692.05</v>
      </c>
      <c r="K49" s="53">
        <f t="shared" si="0"/>
        <v>25222.649999999994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36" t="s">
        <v>92</v>
      </c>
      <c r="F50" s="137"/>
      <c r="G50" s="138"/>
      <c r="H50" s="51"/>
      <c r="I50" s="52">
        <v>1134754.04</v>
      </c>
      <c r="J50" s="52">
        <v>927393.41</v>
      </c>
      <c r="K50" s="53">
        <f t="shared" si="0"/>
        <v>207360.63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36" t="s">
        <v>94</v>
      </c>
      <c r="F51" s="137"/>
      <c r="G51" s="138"/>
      <c r="H51" s="51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36" t="s">
        <v>96</v>
      </c>
      <c r="F52" s="137"/>
      <c r="G52" s="138"/>
      <c r="H52" s="51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36" t="s">
        <v>98</v>
      </c>
      <c r="F53" s="137"/>
      <c r="G53" s="138"/>
      <c r="H53" s="51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143.1" customHeight="1" x14ac:dyDescent="0.2">
      <c r="B54" s="47" t="s">
        <v>99</v>
      </c>
      <c r="C54" s="48" t="s">
        <v>35</v>
      </c>
      <c r="D54" s="49" t="s">
        <v>100</v>
      </c>
      <c r="E54" s="136" t="s">
        <v>101</v>
      </c>
      <c r="F54" s="137"/>
      <c r="G54" s="138"/>
      <c r="H54" s="51"/>
      <c r="I54" s="52">
        <v>0</v>
      </c>
      <c r="J54" s="52">
        <v>11.79</v>
      </c>
      <c r="K54" s="53">
        <f t="shared" si="0"/>
        <v>0</v>
      </c>
      <c r="L54" s="54"/>
      <c r="M54" s="55" t="str">
        <f t="shared" si="1"/>
        <v>84611105430100000120</v>
      </c>
      <c r="N54" s="55"/>
      <c r="O54" s="55"/>
      <c r="P54" s="55"/>
      <c r="Q54" s="55"/>
      <c r="R54" s="55"/>
      <c r="S54" s="55"/>
      <c r="T54" s="55"/>
      <c r="U54" s="55"/>
    </row>
    <row r="55" spans="2:21" ht="0.75" customHeight="1" x14ac:dyDescent="0.2">
      <c r="B55" s="56"/>
      <c r="C55" s="57"/>
      <c r="D55" s="58"/>
      <c r="E55" s="139"/>
      <c r="F55" s="140"/>
      <c r="G55" s="141"/>
      <c r="H55" s="139"/>
      <c r="I55" s="61"/>
      <c r="J55" s="61"/>
      <c r="K55" s="62"/>
      <c r="L55" s="63"/>
    </row>
    <row r="56" spans="2:21" ht="15" customHeight="1" x14ac:dyDescent="0.2">
      <c r="B56" s="64"/>
      <c r="C56" s="65"/>
      <c r="D56" s="66"/>
      <c r="E56" s="66"/>
      <c r="F56" s="66"/>
      <c r="G56" s="66"/>
      <c r="H56" s="66"/>
      <c r="I56" s="67"/>
      <c r="J56" s="67"/>
      <c r="K56" s="66"/>
      <c r="L56" s="14"/>
    </row>
    <row r="57" spans="2:21" ht="12.75" customHeight="1" x14ac:dyDescent="0.25">
      <c r="B57" s="200" t="s">
        <v>102</v>
      </c>
      <c r="C57" s="200"/>
      <c r="D57" s="200"/>
      <c r="E57" s="200"/>
      <c r="F57" s="200"/>
      <c r="G57" s="200"/>
      <c r="H57" s="200"/>
      <c r="I57" s="200"/>
      <c r="J57" s="200"/>
      <c r="K57" s="200"/>
      <c r="L57" s="68"/>
    </row>
    <row r="58" spans="2:21" ht="15" customHeight="1" x14ac:dyDescent="0.2">
      <c r="B58" s="27"/>
      <c r="C58" s="27"/>
      <c r="D58" s="1"/>
      <c r="E58" s="1"/>
      <c r="F58" s="1"/>
      <c r="G58" s="1"/>
      <c r="H58" s="1"/>
      <c r="I58" s="28"/>
      <c r="J58" s="28"/>
      <c r="K58" s="69" t="s">
        <v>103</v>
      </c>
      <c r="L58" s="70"/>
    </row>
    <row r="59" spans="2:21" ht="12.75" customHeight="1" x14ac:dyDescent="0.2">
      <c r="B59" s="161" t="s">
        <v>25</v>
      </c>
      <c r="C59" s="134" t="s">
        <v>26</v>
      </c>
      <c r="D59" s="134" t="s">
        <v>104</v>
      </c>
      <c r="E59" s="135"/>
      <c r="F59" s="160"/>
      <c r="G59" s="161"/>
      <c r="H59" s="134"/>
      <c r="I59" s="134" t="s">
        <v>28</v>
      </c>
      <c r="J59" s="134" t="s">
        <v>29</v>
      </c>
      <c r="K59" s="135" t="s">
        <v>30</v>
      </c>
      <c r="L59" s="29"/>
    </row>
    <row r="60" spans="2:21" ht="15" customHeight="1" x14ac:dyDescent="0.2">
      <c r="B60" s="161"/>
      <c r="C60" s="134"/>
      <c r="D60" s="142"/>
      <c r="E60" s="162"/>
      <c r="F60" s="162"/>
      <c r="G60" s="162"/>
      <c r="H60" s="142"/>
      <c r="I60" s="134"/>
      <c r="J60" s="134"/>
      <c r="K60" s="135"/>
      <c r="L60" s="29"/>
    </row>
    <row r="61" spans="2:21" ht="15" customHeight="1" x14ac:dyDescent="0.2">
      <c r="B61" s="161"/>
      <c r="C61" s="134"/>
      <c r="D61" s="143"/>
      <c r="E61" s="162"/>
      <c r="F61" s="162"/>
      <c r="G61" s="162"/>
      <c r="H61" s="143"/>
      <c r="I61" s="134"/>
      <c r="J61" s="134"/>
      <c r="K61" s="135"/>
      <c r="L61" s="29"/>
    </row>
    <row r="62" spans="2:21" ht="13.5" customHeight="1" x14ac:dyDescent="0.2">
      <c r="B62" s="30">
        <v>1</v>
      </c>
      <c r="C62" s="31">
        <v>2</v>
      </c>
      <c r="D62" s="163">
        <v>3</v>
      </c>
      <c r="E62" s="164"/>
      <c r="F62" s="165"/>
      <c r="G62" s="166"/>
      <c r="H62" s="32"/>
      <c r="I62" s="33" t="s">
        <v>31</v>
      </c>
      <c r="J62" s="33" t="s">
        <v>32</v>
      </c>
      <c r="K62" s="34" t="s">
        <v>33</v>
      </c>
      <c r="L62" s="35"/>
    </row>
    <row r="63" spans="2:21" ht="15" customHeight="1" x14ac:dyDescent="0.2">
      <c r="B63" s="36" t="s">
        <v>105</v>
      </c>
      <c r="C63" s="37" t="s">
        <v>106</v>
      </c>
      <c r="D63" s="152" t="s">
        <v>36</v>
      </c>
      <c r="E63" s="153"/>
      <c r="F63" s="154"/>
      <c r="G63" s="155"/>
      <c r="H63" s="38"/>
      <c r="I63" s="39">
        <v>41231445.409999996</v>
      </c>
      <c r="J63" s="39">
        <v>27522938.34</v>
      </c>
      <c r="K63" s="40">
        <v>13708507.07</v>
      </c>
      <c r="L63" s="41"/>
    </row>
    <row r="64" spans="2:21" ht="12.75" customHeight="1" x14ac:dyDescent="0.2">
      <c r="B64" s="42" t="s">
        <v>37</v>
      </c>
      <c r="C64" s="43"/>
      <c r="D64" s="156"/>
      <c r="E64" s="157"/>
      <c r="F64" s="158"/>
      <c r="G64" s="159"/>
      <c r="H64" s="44"/>
      <c r="I64" s="45"/>
      <c r="J64" s="45"/>
      <c r="K64" s="46"/>
      <c r="L64" s="41"/>
    </row>
    <row r="65" spans="2:21" ht="21.4" customHeight="1" x14ac:dyDescent="0.2">
      <c r="B65" s="47" t="s">
        <v>107</v>
      </c>
      <c r="C65" s="48" t="s">
        <v>106</v>
      </c>
      <c r="D65" s="49" t="s">
        <v>2</v>
      </c>
      <c r="E65" s="71" t="s">
        <v>108</v>
      </c>
      <c r="F65" s="71" t="s">
        <v>109</v>
      </c>
      <c r="G65" s="50" t="s">
        <v>110</v>
      </c>
      <c r="H65" s="72"/>
      <c r="I65" s="52">
        <v>730000</v>
      </c>
      <c r="J65" s="52">
        <v>594703.06999999995</v>
      </c>
      <c r="K65" s="53">
        <f t="shared" ref="K65:K96" si="2">IF(IF(I65="",0,I65)=0,0,(IF(I65&gt;0,IF(J65&gt;I65,0,I65-J65),IF(J65&gt;I65,I65-J65,0))))</f>
        <v>135296.93000000005</v>
      </c>
      <c r="L65" s="73"/>
      <c r="M65" s="55" t="str">
        <f t="shared" ref="M65:M96" si="3">IF(D65="","000",D65)&amp;IF(E65="","0000",E65)&amp;IF(F65="","0000000000",F65)&amp;IF(G65="","000",G65)&amp;H65</f>
        <v>44001029120001000121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111</v>
      </c>
      <c r="C66" s="48" t="s">
        <v>106</v>
      </c>
      <c r="D66" s="49" t="s">
        <v>2</v>
      </c>
      <c r="E66" s="71" t="s">
        <v>108</v>
      </c>
      <c r="F66" s="71" t="s">
        <v>109</v>
      </c>
      <c r="G66" s="50" t="s">
        <v>112</v>
      </c>
      <c r="H66" s="72"/>
      <c r="I66" s="52">
        <v>44500</v>
      </c>
      <c r="J66" s="52">
        <v>44500</v>
      </c>
      <c r="K66" s="53">
        <f t="shared" si="2"/>
        <v>0</v>
      </c>
      <c r="L66" s="73"/>
      <c r="M66" s="55" t="str">
        <f t="shared" si="3"/>
        <v>44001029120001000122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113</v>
      </c>
      <c r="C67" s="48" t="s">
        <v>106</v>
      </c>
      <c r="D67" s="49" t="s">
        <v>2</v>
      </c>
      <c r="E67" s="71" t="s">
        <v>108</v>
      </c>
      <c r="F67" s="71" t="s">
        <v>109</v>
      </c>
      <c r="G67" s="50" t="s">
        <v>114</v>
      </c>
      <c r="H67" s="72"/>
      <c r="I67" s="52">
        <v>220000</v>
      </c>
      <c r="J67" s="52">
        <v>165239.96</v>
      </c>
      <c r="K67" s="53">
        <f t="shared" si="2"/>
        <v>54760.040000000008</v>
      </c>
      <c r="L67" s="73"/>
      <c r="M67" s="55" t="str">
        <f t="shared" si="3"/>
        <v>44001029120001000129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 x14ac:dyDescent="0.2">
      <c r="B68" s="47" t="s">
        <v>115</v>
      </c>
      <c r="C68" s="48" t="s">
        <v>106</v>
      </c>
      <c r="D68" s="49" t="s">
        <v>2</v>
      </c>
      <c r="E68" s="71" t="s">
        <v>116</v>
      </c>
      <c r="F68" s="71" t="s">
        <v>117</v>
      </c>
      <c r="G68" s="50" t="s">
        <v>118</v>
      </c>
      <c r="H68" s="72"/>
      <c r="I68" s="52">
        <v>5000</v>
      </c>
      <c r="J68" s="52">
        <v>5000</v>
      </c>
      <c r="K68" s="53">
        <f t="shared" si="2"/>
        <v>0</v>
      </c>
      <c r="L68" s="73"/>
      <c r="M68" s="55" t="str">
        <f t="shared" si="3"/>
        <v>44001039220001000244</v>
      </c>
      <c r="N68" s="55"/>
      <c r="O68" s="55"/>
      <c r="P68" s="55"/>
      <c r="Q68" s="55"/>
      <c r="R68" s="55"/>
      <c r="S68" s="55"/>
      <c r="T68" s="55"/>
      <c r="U68" s="55"/>
    </row>
    <row r="69" spans="2:21" ht="21.4" customHeight="1" x14ac:dyDescent="0.2">
      <c r="B69" s="47" t="s">
        <v>107</v>
      </c>
      <c r="C69" s="48" t="s">
        <v>106</v>
      </c>
      <c r="D69" s="49" t="s">
        <v>2</v>
      </c>
      <c r="E69" s="71" t="s">
        <v>119</v>
      </c>
      <c r="F69" s="71" t="s">
        <v>120</v>
      </c>
      <c r="G69" s="50" t="s">
        <v>110</v>
      </c>
      <c r="H69" s="72"/>
      <c r="I69" s="52">
        <v>193400</v>
      </c>
      <c r="J69" s="52">
        <v>145044</v>
      </c>
      <c r="K69" s="53">
        <f t="shared" si="2"/>
        <v>48356</v>
      </c>
      <c r="L69" s="73"/>
      <c r="M69" s="55" t="str">
        <f t="shared" si="3"/>
        <v>44001049210070280121</v>
      </c>
      <c r="N69" s="55"/>
      <c r="O69" s="55"/>
      <c r="P69" s="55"/>
      <c r="Q69" s="55"/>
      <c r="R69" s="55"/>
      <c r="S69" s="55"/>
      <c r="T69" s="55"/>
      <c r="U69" s="55"/>
    </row>
    <row r="70" spans="2:21" ht="31.7" customHeight="1" x14ac:dyDescent="0.2">
      <c r="B70" s="47" t="s">
        <v>113</v>
      </c>
      <c r="C70" s="48" t="s">
        <v>106</v>
      </c>
      <c r="D70" s="49" t="s">
        <v>2</v>
      </c>
      <c r="E70" s="71" t="s">
        <v>119</v>
      </c>
      <c r="F70" s="71" t="s">
        <v>120</v>
      </c>
      <c r="G70" s="50" t="s">
        <v>114</v>
      </c>
      <c r="H70" s="72"/>
      <c r="I70" s="52">
        <v>58400</v>
      </c>
      <c r="J70" s="52">
        <v>43803</v>
      </c>
      <c r="K70" s="53">
        <f t="shared" si="2"/>
        <v>14597</v>
      </c>
      <c r="L70" s="73"/>
      <c r="M70" s="55" t="str">
        <f t="shared" si="3"/>
        <v>44001049210070280129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115</v>
      </c>
      <c r="C71" s="48" t="s">
        <v>106</v>
      </c>
      <c r="D71" s="49" t="s">
        <v>2</v>
      </c>
      <c r="E71" s="71" t="s">
        <v>119</v>
      </c>
      <c r="F71" s="71" t="s">
        <v>120</v>
      </c>
      <c r="G71" s="50" t="s">
        <v>118</v>
      </c>
      <c r="H71" s="72"/>
      <c r="I71" s="52">
        <v>7500</v>
      </c>
      <c r="J71" s="52">
        <v>7500</v>
      </c>
      <c r="K71" s="53">
        <f t="shared" si="2"/>
        <v>0</v>
      </c>
      <c r="L71" s="73"/>
      <c r="M71" s="55" t="str">
        <f t="shared" si="3"/>
        <v>44001049210070280244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115</v>
      </c>
      <c r="C72" s="48" t="s">
        <v>106</v>
      </c>
      <c r="D72" s="49" t="s">
        <v>2</v>
      </c>
      <c r="E72" s="71" t="s">
        <v>119</v>
      </c>
      <c r="F72" s="71" t="s">
        <v>121</v>
      </c>
      <c r="G72" s="50" t="s">
        <v>118</v>
      </c>
      <c r="H72" s="72"/>
      <c r="I72" s="52">
        <v>500</v>
      </c>
      <c r="J72" s="52">
        <v>0</v>
      </c>
      <c r="K72" s="53">
        <f t="shared" si="2"/>
        <v>500</v>
      </c>
      <c r="L72" s="73"/>
      <c r="M72" s="55" t="str">
        <f t="shared" si="3"/>
        <v>44001049210070650244</v>
      </c>
      <c r="N72" s="55"/>
      <c r="O72" s="55"/>
      <c r="P72" s="55"/>
      <c r="Q72" s="55"/>
      <c r="R72" s="55"/>
      <c r="S72" s="55"/>
      <c r="T72" s="55"/>
      <c r="U72" s="55"/>
    </row>
    <row r="73" spans="2:21" ht="21.4" customHeight="1" x14ac:dyDescent="0.2">
      <c r="B73" s="47" t="s">
        <v>107</v>
      </c>
      <c r="C73" s="48" t="s">
        <v>106</v>
      </c>
      <c r="D73" s="49" t="s">
        <v>2</v>
      </c>
      <c r="E73" s="71" t="s">
        <v>119</v>
      </c>
      <c r="F73" s="71" t="s">
        <v>122</v>
      </c>
      <c r="G73" s="50" t="s">
        <v>110</v>
      </c>
      <c r="H73" s="72"/>
      <c r="I73" s="52">
        <v>5153000</v>
      </c>
      <c r="J73" s="52">
        <v>3990623.76</v>
      </c>
      <c r="K73" s="53">
        <f t="shared" si="2"/>
        <v>1162376.2400000002</v>
      </c>
      <c r="L73" s="73"/>
      <c r="M73" s="55" t="str">
        <f t="shared" si="3"/>
        <v>44001049320001000121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111</v>
      </c>
      <c r="C74" s="48" t="s">
        <v>106</v>
      </c>
      <c r="D74" s="49" t="s">
        <v>2</v>
      </c>
      <c r="E74" s="71" t="s">
        <v>119</v>
      </c>
      <c r="F74" s="71" t="s">
        <v>122</v>
      </c>
      <c r="G74" s="50" t="s">
        <v>112</v>
      </c>
      <c r="H74" s="72"/>
      <c r="I74" s="52">
        <v>267000</v>
      </c>
      <c r="J74" s="52">
        <v>134900</v>
      </c>
      <c r="K74" s="53">
        <f t="shared" si="2"/>
        <v>132100</v>
      </c>
      <c r="L74" s="73"/>
      <c r="M74" s="55" t="str">
        <f t="shared" si="3"/>
        <v>44001049320001000122</v>
      </c>
      <c r="N74" s="55"/>
      <c r="O74" s="55"/>
      <c r="P74" s="55"/>
      <c r="Q74" s="55"/>
      <c r="R74" s="55"/>
      <c r="S74" s="55"/>
      <c r="T74" s="55"/>
      <c r="U74" s="55"/>
    </row>
    <row r="75" spans="2:21" ht="31.7" customHeight="1" x14ac:dyDescent="0.2">
      <c r="B75" s="47" t="s">
        <v>113</v>
      </c>
      <c r="C75" s="48" t="s">
        <v>106</v>
      </c>
      <c r="D75" s="49" t="s">
        <v>2</v>
      </c>
      <c r="E75" s="71" t="s">
        <v>119</v>
      </c>
      <c r="F75" s="71" t="s">
        <v>122</v>
      </c>
      <c r="G75" s="50" t="s">
        <v>114</v>
      </c>
      <c r="H75" s="72"/>
      <c r="I75" s="52">
        <v>1556100</v>
      </c>
      <c r="J75" s="52">
        <v>1144530.6000000001</v>
      </c>
      <c r="K75" s="53">
        <f t="shared" si="2"/>
        <v>411569.39999999991</v>
      </c>
      <c r="L75" s="73"/>
      <c r="M75" s="55" t="str">
        <f t="shared" si="3"/>
        <v>44001049320001000129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115</v>
      </c>
      <c r="C76" s="48" t="s">
        <v>106</v>
      </c>
      <c r="D76" s="49" t="s">
        <v>2</v>
      </c>
      <c r="E76" s="71" t="s">
        <v>119</v>
      </c>
      <c r="F76" s="71" t="s">
        <v>122</v>
      </c>
      <c r="G76" s="50" t="s">
        <v>118</v>
      </c>
      <c r="H76" s="72"/>
      <c r="I76" s="52">
        <v>1254840</v>
      </c>
      <c r="J76" s="52">
        <v>1208153.26</v>
      </c>
      <c r="K76" s="53">
        <f t="shared" si="2"/>
        <v>46686.739999999991</v>
      </c>
      <c r="L76" s="73"/>
      <c r="M76" s="55" t="str">
        <f t="shared" si="3"/>
        <v>44001049320001000244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123</v>
      </c>
      <c r="C77" s="48" t="s">
        <v>106</v>
      </c>
      <c r="D77" s="49" t="s">
        <v>2</v>
      </c>
      <c r="E77" s="71" t="s">
        <v>119</v>
      </c>
      <c r="F77" s="71" t="s">
        <v>122</v>
      </c>
      <c r="G77" s="50" t="s">
        <v>124</v>
      </c>
      <c r="H77" s="72"/>
      <c r="I77" s="52">
        <v>1200000</v>
      </c>
      <c r="J77" s="52">
        <v>876229.59</v>
      </c>
      <c r="K77" s="53">
        <f t="shared" si="2"/>
        <v>323770.41000000003</v>
      </c>
      <c r="L77" s="73"/>
      <c r="M77" s="55" t="str">
        <f t="shared" si="3"/>
        <v>44001049320001000247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125</v>
      </c>
      <c r="C78" s="48" t="s">
        <v>106</v>
      </c>
      <c r="D78" s="49" t="s">
        <v>2</v>
      </c>
      <c r="E78" s="71" t="s">
        <v>119</v>
      </c>
      <c r="F78" s="71" t="s">
        <v>122</v>
      </c>
      <c r="G78" s="50" t="s">
        <v>126</v>
      </c>
      <c r="H78" s="72"/>
      <c r="I78" s="52">
        <v>0</v>
      </c>
      <c r="J78" s="52">
        <v>0</v>
      </c>
      <c r="K78" s="53">
        <f t="shared" si="2"/>
        <v>0</v>
      </c>
      <c r="L78" s="73"/>
      <c r="M78" s="55" t="str">
        <f t="shared" si="3"/>
        <v>44001049320001000852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127</v>
      </c>
      <c r="C79" s="48" t="s">
        <v>106</v>
      </c>
      <c r="D79" s="49" t="s">
        <v>2</v>
      </c>
      <c r="E79" s="71" t="s">
        <v>128</v>
      </c>
      <c r="F79" s="71" t="s">
        <v>129</v>
      </c>
      <c r="G79" s="50" t="s">
        <v>130</v>
      </c>
      <c r="H79" s="72"/>
      <c r="I79" s="52">
        <v>119000</v>
      </c>
      <c r="J79" s="52">
        <v>89250</v>
      </c>
      <c r="K79" s="53">
        <f t="shared" si="2"/>
        <v>29750</v>
      </c>
      <c r="L79" s="73"/>
      <c r="M79" s="55" t="str">
        <f t="shared" si="3"/>
        <v>44001068810063230540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131</v>
      </c>
      <c r="C80" s="48" t="s">
        <v>106</v>
      </c>
      <c r="D80" s="49" t="s">
        <v>2</v>
      </c>
      <c r="E80" s="71" t="s">
        <v>132</v>
      </c>
      <c r="F80" s="71" t="s">
        <v>133</v>
      </c>
      <c r="G80" s="50" t="s">
        <v>134</v>
      </c>
      <c r="H80" s="72"/>
      <c r="I80" s="52">
        <v>10000</v>
      </c>
      <c r="J80" s="52">
        <v>0</v>
      </c>
      <c r="K80" s="53">
        <f t="shared" si="2"/>
        <v>10000</v>
      </c>
      <c r="L80" s="73"/>
      <c r="M80" s="55" t="str">
        <f t="shared" si="3"/>
        <v>44001119590021020870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115</v>
      </c>
      <c r="C81" s="48" t="s">
        <v>106</v>
      </c>
      <c r="D81" s="49" t="s">
        <v>2</v>
      </c>
      <c r="E81" s="71" t="s">
        <v>135</v>
      </c>
      <c r="F81" s="71" t="s">
        <v>136</v>
      </c>
      <c r="G81" s="50" t="s">
        <v>118</v>
      </c>
      <c r="H81" s="72"/>
      <c r="I81" s="52">
        <v>96000</v>
      </c>
      <c r="J81" s="52">
        <v>95072</v>
      </c>
      <c r="K81" s="53">
        <f t="shared" si="2"/>
        <v>928</v>
      </c>
      <c r="L81" s="73"/>
      <c r="M81" s="55" t="str">
        <f t="shared" si="3"/>
        <v>44001130100199990244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115</v>
      </c>
      <c r="C82" s="48" t="s">
        <v>106</v>
      </c>
      <c r="D82" s="49" t="s">
        <v>2</v>
      </c>
      <c r="E82" s="71" t="s">
        <v>135</v>
      </c>
      <c r="F82" s="71" t="s">
        <v>137</v>
      </c>
      <c r="G82" s="50" t="s">
        <v>118</v>
      </c>
      <c r="H82" s="72"/>
      <c r="I82" s="52">
        <v>33000</v>
      </c>
      <c r="J82" s="52">
        <v>28940</v>
      </c>
      <c r="K82" s="53">
        <f t="shared" si="2"/>
        <v>4060</v>
      </c>
      <c r="L82" s="73"/>
      <c r="M82" s="55" t="str">
        <f t="shared" si="3"/>
        <v>44001130100299990244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115</v>
      </c>
      <c r="C83" s="48" t="s">
        <v>106</v>
      </c>
      <c r="D83" s="49" t="s">
        <v>2</v>
      </c>
      <c r="E83" s="71" t="s">
        <v>135</v>
      </c>
      <c r="F83" s="71" t="s">
        <v>138</v>
      </c>
      <c r="G83" s="50" t="s">
        <v>118</v>
      </c>
      <c r="H83" s="72"/>
      <c r="I83" s="52">
        <v>40000</v>
      </c>
      <c r="J83" s="52">
        <v>4264</v>
      </c>
      <c r="K83" s="53">
        <f t="shared" si="2"/>
        <v>35736</v>
      </c>
      <c r="L83" s="73"/>
      <c r="M83" s="55" t="str">
        <f t="shared" si="3"/>
        <v>44001130200299990244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115</v>
      </c>
      <c r="C84" s="48" t="s">
        <v>106</v>
      </c>
      <c r="D84" s="49" t="s">
        <v>2</v>
      </c>
      <c r="E84" s="71" t="s">
        <v>135</v>
      </c>
      <c r="F84" s="71" t="s">
        <v>139</v>
      </c>
      <c r="G84" s="50" t="s">
        <v>118</v>
      </c>
      <c r="H84" s="72"/>
      <c r="I84" s="52">
        <v>10000</v>
      </c>
      <c r="J84" s="52">
        <v>10000</v>
      </c>
      <c r="K84" s="53">
        <f t="shared" si="2"/>
        <v>0</v>
      </c>
      <c r="L84" s="73"/>
      <c r="M84" s="55" t="str">
        <f t="shared" si="3"/>
        <v>44001130900399990244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140</v>
      </c>
      <c r="C85" s="48" t="s">
        <v>106</v>
      </c>
      <c r="D85" s="49" t="s">
        <v>2</v>
      </c>
      <c r="E85" s="71" t="s">
        <v>135</v>
      </c>
      <c r="F85" s="71" t="s">
        <v>141</v>
      </c>
      <c r="G85" s="50" t="s">
        <v>142</v>
      </c>
      <c r="H85" s="72"/>
      <c r="I85" s="52">
        <v>226968</v>
      </c>
      <c r="J85" s="52">
        <v>0</v>
      </c>
      <c r="K85" s="53">
        <f t="shared" si="2"/>
        <v>226968</v>
      </c>
      <c r="L85" s="73"/>
      <c r="M85" s="55" t="str">
        <f t="shared" si="3"/>
        <v>44001138620082010360</v>
      </c>
      <c r="N85" s="55"/>
      <c r="O85" s="55"/>
      <c r="P85" s="55"/>
      <c r="Q85" s="55"/>
      <c r="R85" s="55"/>
      <c r="S85" s="55"/>
      <c r="T85" s="55"/>
      <c r="U85" s="55"/>
    </row>
    <row r="86" spans="2:21" ht="31.7" customHeight="1" x14ac:dyDescent="0.2">
      <c r="B86" s="47" t="s">
        <v>143</v>
      </c>
      <c r="C86" s="48" t="s">
        <v>106</v>
      </c>
      <c r="D86" s="49" t="s">
        <v>2</v>
      </c>
      <c r="E86" s="71" t="s">
        <v>135</v>
      </c>
      <c r="F86" s="71" t="s">
        <v>141</v>
      </c>
      <c r="G86" s="50" t="s">
        <v>144</v>
      </c>
      <c r="H86" s="72"/>
      <c r="I86" s="52">
        <v>5000</v>
      </c>
      <c r="J86" s="52">
        <v>2531</v>
      </c>
      <c r="K86" s="53">
        <f t="shared" si="2"/>
        <v>2469</v>
      </c>
      <c r="L86" s="73"/>
      <c r="M86" s="55" t="str">
        <f t="shared" si="3"/>
        <v>44001138620082010831</v>
      </c>
      <c r="N86" s="55"/>
      <c r="O86" s="55"/>
      <c r="P86" s="55"/>
      <c r="Q86" s="55"/>
      <c r="R86" s="55"/>
      <c r="S86" s="55"/>
      <c r="T86" s="55"/>
      <c r="U86" s="55"/>
    </row>
    <row r="87" spans="2:21" ht="21.4" customHeight="1" x14ac:dyDescent="0.2">
      <c r="B87" s="47" t="s">
        <v>145</v>
      </c>
      <c r="C87" s="48" t="s">
        <v>106</v>
      </c>
      <c r="D87" s="49" t="s">
        <v>2</v>
      </c>
      <c r="E87" s="71" t="s">
        <v>135</v>
      </c>
      <c r="F87" s="71" t="s">
        <v>141</v>
      </c>
      <c r="G87" s="50" t="s">
        <v>146</v>
      </c>
      <c r="H87" s="72"/>
      <c r="I87" s="52">
        <v>25000</v>
      </c>
      <c r="J87" s="52">
        <v>3135</v>
      </c>
      <c r="K87" s="53">
        <f t="shared" si="2"/>
        <v>21865</v>
      </c>
      <c r="L87" s="73"/>
      <c r="M87" s="55" t="str">
        <f t="shared" si="3"/>
        <v>44001138620082010851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125</v>
      </c>
      <c r="C88" s="48" t="s">
        <v>106</v>
      </c>
      <c r="D88" s="49" t="s">
        <v>2</v>
      </c>
      <c r="E88" s="71" t="s">
        <v>135</v>
      </c>
      <c r="F88" s="71" t="s">
        <v>141</v>
      </c>
      <c r="G88" s="50" t="s">
        <v>126</v>
      </c>
      <c r="H88" s="72"/>
      <c r="I88" s="52">
        <v>50000</v>
      </c>
      <c r="J88" s="52">
        <v>19720</v>
      </c>
      <c r="K88" s="53">
        <f t="shared" si="2"/>
        <v>30280</v>
      </c>
      <c r="L88" s="73"/>
      <c r="M88" s="55" t="str">
        <f t="shared" si="3"/>
        <v>44001138620082010852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147</v>
      </c>
      <c r="C89" s="48" t="s">
        <v>106</v>
      </c>
      <c r="D89" s="49" t="s">
        <v>2</v>
      </c>
      <c r="E89" s="71" t="s">
        <v>135</v>
      </c>
      <c r="F89" s="71" t="s">
        <v>141</v>
      </c>
      <c r="G89" s="50" t="s">
        <v>148</v>
      </c>
      <c r="H89" s="72"/>
      <c r="I89" s="52">
        <v>49570</v>
      </c>
      <c r="J89" s="52">
        <v>18725.09</v>
      </c>
      <c r="K89" s="53">
        <f t="shared" si="2"/>
        <v>30844.91</v>
      </c>
      <c r="L89" s="73"/>
      <c r="M89" s="55" t="str">
        <f t="shared" si="3"/>
        <v>44001138620082010853</v>
      </c>
      <c r="N89" s="55"/>
      <c r="O89" s="55"/>
      <c r="P89" s="55"/>
      <c r="Q89" s="55"/>
      <c r="R89" s="55"/>
      <c r="S89" s="55"/>
      <c r="T89" s="55"/>
      <c r="U89" s="55"/>
    </row>
    <row r="90" spans="2:21" ht="21.4" customHeight="1" x14ac:dyDescent="0.2">
      <c r="B90" s="47" t="s">
        <v>107</v>
      </c>
      <c r="C90" s="48" t="s">
        <v>106</v>
      </c>
      <c r="D90" s="49" t="s">
        <v>2</v>
      </c>
      <c r="E90" s="71" t="s">
        <v>149</v>
      </c>
      <c r="F90" s="71" t="s">
        <v>150</v>
      </c>
      <c r="G90" s="50" t="s">
        <v>110</v>
      </c>
      <c r="H90" s="72"/>
      <c r="I90" s="52">
        <v>240000</v>
      </c>
      <c r="J90" s="52">
        <v>168930.87</v>
      </c>
      <c r="K90" s="53">
        <f t="shared" si="2"/>
        <v>71069.13</v>
      </c>
      <c r="L90" s="73"/>
      <c r="M90" s="55" t="str">
        <f t="shared" si="3"/>
        <v>44002039820051180121</v>
      </c>
      <c r="N90" s="55"/>
      <c r="O90" s="55"/>
      <c r="P90" s="55"/>
      <c r="Q90" s="55"/>
      <c r="R90" s="55"/>
      <c r="S90" s="55"/>
      <c r="T90" s="55"/>
      <c r="U90" s="55"/>
    </row>
    <row r="91" spans="2:21" ht="31.7" customHeight="1" x14ac:dyDescent="0.2">
      <c r="B91" s="47" t="s">
        <v>113</v>
      </c>
      <c r="C91" s="48" t="s">
        <v>106</v>
      </c>
      <c r="D91" s="49" t="s">
        <v>2</v>
      </c>
      <c r="E91" s="71" t="s">
        <v>149</v>
      </c>
      <c r="F91" s="71" t="s">
        <v>150</v>
      </c>
      <c r="G91" s="50" t="s">
        <v>114</v>
      </c>
      <c r="H91" s="72"/>
      <c r="I91" s="52">
        <v>72480</v>
      </c>
      <c r="J91" s="52">
        <v>42666</v>
      </c>
      <c r="K91" s="53">
        <f t="shared" si="2"/>
        <v>29814</v>
      </c>
      <c r="L91" s="73"/>
      <c r="M91" s="55" t="str">
        <f t="shared" si="3"/>
        <v>44002039820051180129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115</v>
      </c>
      <c r="C92" s="48" t="s">
        <v>106</v>
      </c>
      <c r="D92" s="49" t="s">
        <v>2</v>
      </c>
      <c r="E92" s="71" t="s">
        <v>149</v>
      </c>
      <c r="F92" s="71" t="s">
        <v>150</v>
      </c>
      <c r="G92" s="50" t="s">
        <v>118</v>
      </c>
      <c r="H92" s="72"/>
      <c r="I92" s="52">
        <v>33020</v>
      </c>
      <c r="J92" s="52">
        <v>22540</v>
      </c>
      <c r="K92" s="53">
        <f t="shared" si="2"/>
        <v>10480</v>
      </c>
      <c r="L92" s="73"/>
      <c r="M92" s="55" t="str">
        <f t="shared" si="3"/>
        <v>44002039820051180244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115</v>
      </c>
      <c r="C93" s="48" t="s">
        <v>106</v>
      </c>
      <c r="D93" s="49" t="s">
        <v>2</v>
      </c>
      <c r="E93" s="71" t="s">
        <v>151</v>
      </c>
      <c r="F93" s="71" t="s">
        <v>152</v>
      </c>
      <c r="G93" s="50" t="s">
        <v>118</v>
      </c>
      <c r="H93" s="72"/>
      <c r="I93" s="52">
        <v>560200</v>
      </c>
      <c r="J93" s="52">
        <v>402013.37</v>
      </c>
      <c r="K93" s="53">
        <f t="shared" si="2"/>
        <v>158186.63</v>
      </c>
      <c r="L93" s="73"/>
      <c r="M93" s="55" t="str">
        <f t="shared" si="3"/>
        <v>44003100400199990244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115</v>
      </c>
      <c r="C94" s="48" t="s">
        <v>106</v>
      </c>
      <c r="D94" s="49" t="s">
        <v>2</v>
      </c>
      <c r="E94" s="71" t="s">
        <v>151</v>
      </c>
      <c r="F94" s="71" t="s">
        <v>153</v>
      </c>
      <c r="G94" s="50" t="s">
        <v>118</v>
      </c>
      <c r="H94" s="72"/>
      <c r="I94" s="52">
        <v>40000</v>
      </c>
      <c r="J94" s="52">
        <v>38250</v>
      </c>
      <c r="K94" s="53">
        <f t="shared" si="2"/>
        <v>1750</v>
      </c>
      <c r="L94" s="73"/>
      <c r="M94" s="55" t="str">
        <f t="shared" si="3"/>
        <v>44003100400299990244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115</v>
      </c>
      <c r="C95" s="48" t="s">
        <v>106</v>
      </c>
      <c r="D95" s="49" t="s">
        <v>2</v>
      </c>
      <c r="E95" s="71" t="s">
        <v>154</v>
      </c>
      <c r="F95" s="71" t="s">
        <v>155</v>
      </c>
      <c r="G95" s="50" t="s">
        <v>118</v>
      </c>
      <c r="H95" s="72"/>
      <c r="I95" s="52">
        <v>86822.61</v>
      </c>
      <c r="J95" s="52">
        <v>0</v>
      </c>
      <c r="K95" s="53">
        <f t="shared" si="2"/>
        <v>86822.61</v>
      </c>
      <c r="L95" s="73"/>
      <c r="M95" s="55" t="str">
        <f t="shared" si="3"/>
        <v>440040510005L5992244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115</v>
      </c>
      <c r="C96" s="48" t="s">
        <v>106</v>
      </c>
      <c r="D96" s="49" t="s">
        <v>2</v>
      </c>
      <c r="E96" s="71" t="s">
        <v>154</v>
      </c>
      <c r="F96" s="71" t="s">
        <v>156</v>
      </c>
      <c r="G96" s="50" t="s">
        <v>118</v>
      </c>
      <c r="H96" s="72"/>
      <c r="I96" s="52">
        <v>30736.84</v>
      </c>
      <c r="J96" s="52">
        <v>0</v>
      </c>
      <c r="K96" s="53">
        <f t="shared" si="2"/>
        <v>30736.84</v>
      </c>
      <c r="L96" s="73"/>
      <c r="M96" s="55" t="str">
        <f t="shared" si="3"/>
        <v>440040510005L5993244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115</v>
      </c>
      <c r="C97" s="48" t="s">
        <v>106</v>
      </c>
      <c r="D97" s="49" t="s">
        <v>2</v>
      </c>
      <c r="E97" s="71" t="s">
        <v>157</v>
      </c>
      <c r="F97" s="71" t="s">
        <v>158</v>
      </c>
      <c r="G97" s="50" t="s">
        <v>118</v>
      </c>
      <c r="H97" s="72"/>
      <c r="I97" s="52">
        <v>816000</v>
      </c>
      <c r="J97" s="52">
        <v>408000</v>
      </c>
      <c r="K97" s="53">
        <f t="shared" ref="K97:K128" si="4">IF(IF(I97="",0,I97)=0,0,(IF(I97&gt;0,IF(J97&gt;I97,0,I97-J97),IF(J97&gt;I97,I97-J97,0))))</f>
        <v>408000</v>
      </c>
      <c r="L97" s="73"/>
      <c r="M97" s="55" t="str">
        <f t="shared" ref="M97:M132" si="5">IF(D97="","000",D97)&amp;IF(E97="","0000",E97)&amp;IF(F97="","0000000000",F97)&amp;IF(G97="","000",G97)&amp;H97</f>
        <v>44004090300171520244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115</v>
      </c>
      <c r="C98" s="48" t="s">
        <v>106</v>
      </c>
      <c r="D98" s="49" t="s">
        <v>2</v>
      </c>
      <c r="E98" s="71" t="s">
        <v>157</v>
      </c>
      <c r="F98" s="71" t="s">
        <v>159</v>
      </c>
      <c r="G98" s="50" t="s">
        <v>118</v>
      </c>
      <c r="H98" s="72"/>
      <c r="I98" s="52">
        <v>3174000</v>
      </c>
      <c r="J98" s="52">
        <v>2696672.92</v>
      </c>
      <c r="K98" s="53">
        <f t="shared" si="4"/>
        <v>477327.08000000007</v>
      </c>
      <c r="L98" s="73"/>
      <c r="M98" s="55" t="str">
        <f t="shared" si="5"/>
        <v>44004090300199990244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115</v>
      </c>
      <c r="C99" s="48" t="s">
        <v>106</v>
      </c>
      <c r="D99" s="49" t="s">
        <v>2</v>
      </c>
      <c r="E99" s="71" t="s">
        <v>157</v>
      </c>
      <c r="F99" s="71" t="s">
        <v>160</v>
      </c>
      <c r="G99" s="50" t="s">
        <v>118</v>
      </c>
      <c r="H99" s="72"/>
      <c r="I99" s="52">
        <v>42900</v>
      </c>
      <c r="J99" s="52">
        <v>31075.279999999999</v>
      </c>
      <c r="K99" s="53">
        <f t="shared" si="4"/>
        <v>11824.720000000001</v>
      </c>
      <c r="L99" s="73"/>
      <c r="M99" s="55" t="str">
        <f t="shared" si="5"/>
        <v>440040903001S1520244</v>
      </c>
      <c r="N99" s="55"/>
      <c r="O99" s="55"/>
      <c r="P99" s="55"/>
      <c r="Q99" s="55"/>
      <c r="R99" s="55"/>
      <c r="S99" s="55"/>
      <c r="T99" s="55"/>
      <c r="U99" s="55"/>
    </row>
    <row r="100" spans="2:21" ht="21.4" customHeight="1" x14ac:dyDescent="0.2">
      <c r="B100" s="47" t="s">
        <v>161</v>
      </c>
      <c r="C100" s="48" t="s">
        <v>106</v>
      </c>
      <c r="D100" s="49" t="s">
        <v>2</v>
      </c>
      <c r="E100" s="71" t="s">
        <v>162</v>
      </c>
      <c r="F100" s="71" t="s">
        <v>163</v>
      </c>
      <c r="G100" s="50" t="s">
        <v>164</v>
      </c>
      <c r="H100" s="72"/>
      <c r="I100" s="52">
        <v>542175.43999999994</v>
      </c>
      <c r="J100" s="52">
        <v>542175.43999999994</v>
      </c>
      <c r="K100" s="53">
        <f t="shared" si="4"/>
        <v>0</v>
      </c>
      <c r="L100" s="73"/>
      <c r="M100" s="55" t="str">
        <f t="shared" si="5"/>
        <v>44005011000583280243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115</v>
      </c>
      <c r="C101" s="48" t="s">
        <v>106</v>
      </c>
      <c r="D101" s="49" t="s">
        <v>2</v>
      </c>
      <c r="E101" s="71" t="s">
        <v>162</v>
      </c>
      <c r="F101" s="71" t="s">
        <v>165</v>
      </c>
      <c r="G101" s="50" t="s">
        <v>118</v>
      </c>
      <c r="H101" s="72"/>
      <c r="I101" s="52">
        <v>128914.7</v>
      </c>
      <c r="J101" s="52">
        <v>97589.11</v>
      </c>
      <c r="K101" s="53">
        <f t="shared" si="4"/>
        <v>31325.589999999997</v>
      </c>
      <c r="L101" s="73"/>
      <c r="M101" s="55" t="str">
        <f t="shared" si="5"/>
        <v>44005018110099970244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115</v>
      </c>
      <c r="C102" s="48" t="s">
        <v>106</v>
      </c>
      <c r="D102" s="49" t="s">
        <v>2</v>
      </c>
      <c r="E102" s="71" t="s">
        <v>162</v>
      </c>
      <c r="F102" s="71" t="s">
        <v>166</v>
      </c>
      <c r="G102" s="50" t="s">
        <v>118</v>
      </c>
      <c r="H102" s="72"/>
      <c r="I102" s="52">
        <v>417000</v>
      </c>
      <c r="J102" s="52">
        <v>416444.88</v>
      </c>
      <c r="K102" s="53">
        <f t="shared" si="4"/>
        <v>555.11999999999534</v>
      </c>
      <c r="L102" s="73"/>
      <c r="M102" s="55" t="str">
        <f t="shared" si="5"/>
        <v>44005018110099990244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21.4" customHeight="1" x14ac:dyDescent="0.2">
      <c r="B103" s="47" t="s">
        <v>161</v>
      </c>
      <c r="C103" s="48" t="s">
        <v>106</v>
      </c>
      <c r="D103" s="49" t="s">
        <v>2</v>
      </c>
      <c r="E103" s="71" t="s">
        <v>167</v>
      </c>
      <c r="F103" s="71" t="s">
        <v>168</v>
      </c>
      <c r="G103" s="50" t="s">
        <v>164</v>
      </c>
      <c r="H103" s="72"/>
      <c r="I103" s="52">
        <v>887010.04</v>
      </c>
      <c r="J103" s="52">
        <v>679649.41</v>
      </c>
      <c r="K103" s="53">
        <f t="shared" si="4"/>
        <v>207360.63</v>
      </c>
      <c r="L103" s="73"/>
      <c r="M103" s="55" t="str">
        <f t="shared" si="5"/>
        <v>44005021000521310243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115</v>
      </c>
      <c r="C104" s="48" t="s">
        <v>106</v>
      </c>
      <c r="D104" s="49" t="s">
        <v>2</v>
      </c>
      <c r="E104" s="71" t="s">
        <v>167</v>
      </c>
      <c r="F104" s="71" t="s">
        <v>168</v>
      </c>
      <c r="G104" s="50" t="s">
        <v>118</v>
      </c>
      <c r="H104" s="72"/>
      <c r="I104" s="52">
        <v>247744</v>
      </c>
      <c r="J104" s="52">
        <v>247744</v>
      </c>
      <c r="K104" s="53">
        <f t="shared" si="4"/>
        <v>0</v>
      </c>
      <c r="L104" s="73"/>
      <c r="M104" s="55" t="str">
        <f t="shared" si="5"/>
        <v>44005021000521310244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161</v>
      </c>
      <c r="C105" s="48" t="s">
        <v>106</v>
      </c>
      <c r="D105" s="49" t="s">
        <v>2</v>
      </c>
      <c r="E105" s="71" t="s">
        <v>167</v>
      </c>
      <c r="F105" s="71" t="s">
        <v>169</v>
      </c>
      <c r="G105" s="50" t="s">
        <v>164</v>
      </c>
      <c r="H105" s="72"/>
      <c r="I105" s="52">
        <v>8685844.7899999991</v>
      </c>
      <c r="J105" s="52">
        <v>2605753.44</v>
      </c>
      <c r="K105" s="53">
        <f t="shared" si="4"/>
        <v>6080091.3499999996</v>
      </c>
      <c r="L105" s="73"/>
      <c r="M105" s="55" t="str">
        <f t="shared" si="5"/>
        <v>44005021000572370243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21.4" customHeight="1" x14ac:dyDescent="0.2">
      <c r="B106" s="47" t="s">
        <v>161</v>
      </c>
      <c r="C106" s="48" t="s">
        <v>106</v>
      </c>
      <c r="D106" s="49" t="s">
        <v>2</v>
      </c>
      <c r="E106" s="71" t="s">
        <v>167</v>
      </c>
      <c r="F106" s="71" t="s">
        <v>170</v>
      </c>
      <c r="G106" s="50" t="s">
        <v>164</v>
      </c>
      <c r="H106" s="72"/>
      <c r="I106" s="52">
        <v>755290.86</v>
      </c>
      <c r="J106" s="52">
        <v>226587.25</v>
      </c>
      <c r="K106" s="53">
        <f t="shared" si="4"/>
        <v>528703.61</v>
      </c>
      <c r="L106" s="73"/>
      <c r="M106" s="55" t="str">
        <f t="shared" si="5"/>
        <v>440050210005S2370243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115</v>
      </c>
      <c r="C107" s="48" t="s">
        <v>106</v>
      </c>
      <c r="D107" s="49" t="s">
        <v>2</v>
      </c>
      <c r="E107" s="71" t="s">
        <v>167</v>
      </c>
      <c r="F107" s="71" t="s">
        <v>171</v>
      </c>
      <c r="G107" s="50" t="s">
        <v>118</v>
      </c>
      <c r="H107" s="72"/>
      <c r="I107" s="52">
        <v>200000</v>
      </c>
      <c r="J107" s="52">
        <v>97000.25</v>
      </c>
      <c r="K107" s="53">
        <f t="shared" si="4"/>
        <v>102999.75</v>
      </c>
      <c r="L107" s="73"/>
      <c r="M107" s="55" t="str">
        <f t="shared" si="5"/>
        <v>44005028720081040244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41.65" customHeight="1" x14ac:dyDescent="0.2">
      <c r="B108" s="47" t="s">
        <v>172</v>
      </c>
      <c r="C108" s="48" t="s">
        <v>106</v>
      </c>
      <c r="D108" s="49" t="s">
        <v>2</v>
      </c>
      <c r="E108" s="71" t="s">
        <v>167</v>
      </c>
      <c r="F108" s="71" t="s">
        <v>171</v>
      </c>
      <c r="G108" s="50" t="s">
        <v>173</v>
      </c>
      <c r="H108" s="72"/>
      <c r="I108" s="52">
        <v>784700</v>
      </c>
      <c r="J108" s="52">
        <v>588525</v>
      </c>
      <c r="K108" s="53">
        <f t="shared" si="4"/>
        <v>196175</v>
      </c>
      <c r="L108" s="73"/>
      <c r="M108" s="55" t="str">
        <f t="shared" si="5"/>
        <v>44005028720081040811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115</v>
      </c>
      <c r="C109" s="48" t="s">
        <v>106</v>
      </c>
      <c r="D109" s="49" t="s">
        <v>2</v>
      </c>
      <c r="E109" s="71" t="s">
        <v>167</v>
      </c>
      <c r="F109" s="71" t="s">
        <v>174</v>
      </c>
      <c r="G109" s="50" t="s">
        <v>118</v>
      </c>
      <c r="H109" s="72"/>
      <c r="I109" s="52">
        <v>386795</v>
      </c>
      <c r="J109" s="52">
        <v>235041.16</v>
      </c>
      <c r="K109" s="53">
        <f t="shared" si="4"/>
        <v>151753.84</v>
      </c>
      <c r="L109" s="73"/>
      <c r="M109" s="55" t="str">
        <f t="shared" si="5"/>
        <v>44005028730099990244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115</v>
      </c>
      <c r="C110" s="48" t="s">
        <v>106</v>
      </c>
      <c r="D110" s="49" t="s">
        <v>2</v>
      </c>
      <c r="E110" s="71" t="s">
        <v>175</v>
      </c>
      <c r="F110" s="71" t="s">
        <v>176</v>
      </c>
      <c r="G110" s="50" t="s">
        <v>118</v>
      </c>
      <c r="H110" s="72"/>
      <c r="I110" s="52">
        <v>30000</v>
      </c>
      <c r="J110" s="52">
        <v>0</v>
      </c>
      <c r="K110" s="53">
        <f t="shared" si="4"/>
        <v>30000</v>
      </c>
      <c r="L110" s="73"/>
      <c r="M110" s="55" t="str">
        <f t="shared" si="5"/>
        <v>44005030500299990244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115</v>
      </c>
      <c r="C111" s="48" t="s">
        <v>106</v>
      </c>
      <c r="D111" s="49" t="s">
        <v>2</v>
      </c>
      <c r="E111" s="71" t="s">
        <v>175</v>
      </c>
      <c r="F111" s="71" t="s">
        <v>177</v>
      </c>
      <c r="G111" s="50" t="s">
        <v>118</v>
      </c>
      <c r="H111" s="72"/>
      <c r="I111" s="52">
        <v>120000</v>
      </c>
      <c r="J111" s="52">
        <v>64481.83</v>
      </c>
      <c r="K111" s="53">
        <f t="shared" si="4"/>
        <v>55518.17</v>
      </c>
      <c r="L111" s="73"/>
      <c r="M111" s="55" t="str">
        <f t="shared" si="5"/>
        <v>44005031000299990244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115</v>
      </c>
      <c r="C112" s="48" t="s">
        <v>106</v>
      </c>
      <c r="D112" s="49" t="s">
        <v>2</v>
      </c>
      <c r="E112" s="71" t="s">
        <v>175</v>
      </c>
      <c r="F112" s="71" t="s">
        <v>178</v>
      </c>
      <c r="G112" s="50" t="s">
        <v>118</v>
      </c>
      <c r="H112" s="72"/>
      <c r="I112" s="52">
        <v>34500</v>
      </c>
      <c r="J112" s="52">
        <v>34500</v>
      </c>
      <c r="K112" s="53">
        <f t="shared" si="4"/>
        <v>0</v>
      </c>
      <c r="L112" s="73"/>
      <c r="M112" s="55" t="str">
        <f t="shared" si="5"/>
        <v>44005031000525430244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115</v>
      </c>
      <c r="C113" s="48" t="s">
        <v>106</v>
      </c>
      <c r="D113" s="49" t="s">
        <v>2</v>
      </c>
      <c r="E113" s="71" t="s">
        <v>175</v>
      </c>
      <c r="F113" s="71" t="s">
        <v>179</v>
      </c>
      <c r="G113" s="50" t="s">
        <v>118</v>
      </c>
      <c r="H113" s="72"/>
      <c r="I113" s="52">
        <v>500000</v>
      </c>
      <c r="J113" s="52">
        <v>500000</v>
      </c>
      <c r="K113" s="53">
        <f t="shared" si="4"/>
        <v>0</v>
      </c>
      <c r="L113" s="73"/>
      <c r="M113" s="55" t="str">
        <f t="shared" si="5"/>
        <v>44005031000575260244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115</v>
      </c>
      <c r="C114" s="48" t="s">
        <v>106</v>
      </c>
      <c r="D114" s="49" t="s">
        <v>2</v>
      </c>
      <c r="E114" s="71" t="s">
        <v>175</v>
      </c>
      <c r="F114" s="71" t="s">
        <v>180</v>
      </c>
      <c r="G114" s="50" t="s">
        <v>118</v>
      </c>
      <c r="H114" s="72"/>
      <c r="I114" s="52">
        <v>1000000</v>
      </c>
      <c r="J114" s="52">
        <v>1000000</v>
      </c>
      <c r="K114" s="53">
        <f t="shared" si="4"/>
        <v>0</v>
      </c>
      <c r="L114" s="73"/>
      <c r="M114" s="55" t="str">
        <f t="shared" si="5"/>
        <v>44005031000576100244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115</v>
      </c>
      <c r="C115" s="48" t="s">
        <v>106</v>
      </c>
      <c r="D115" s="49" t="s">
        <v>2</v>
      </c>
      <c r="E115" s="71" t="s">
        <v>175</v>
      </c>
      <c r="F115" s="71" t="s">
        <v>181</v>
      </c>
      <c r="G115" s="50" t="s">
        <v>118</v>
      </c>
      <c r="H115" s="72"/>
      <c r="I115" s="52">
        <v>150000</v>
      </c>
      <c r="J115" s="52">
        <v>150000</v>
      </c>
      <c r="K115" s="53">
        <f t="shared" si="4"/>
        <v>0</v>
      </c>
      <c r="L115" s="73"/>
      <c r="M115" s="55" t="str">
        <f t="shared" si="5"/>
        <v>44005031000585260244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115</v>
      </c>
      <c r="C116" s="48" t="s">
        <v>106</v>
      </c>
      <c r="D116" s="49" t="s">
        <v>2</v>
      </c>
      <c r="E116" s="71" t="s">
        <v>175</v>
      </c>
      <c r="F116" s="71" t="s">
        <v>182</v>
      </c>
      <c r="G116" s="50" t="s">
        <v>118</v>
      </c>
      <c r="H116" s="72"/>
      <c r="I116" s="52">
        <v>2143000</v>
      </c>
      <c r="J116" s="52">
        <v>2078076.27</v>
      </c>
      <c r="K116" s="53">
        <f t="shared" si="4"/>
        <v>64923.729999999981</v>
      </c>
      <c r="L116" s="73"/>
      <c r="M116" s="55" t="str">
        <f t="shared" si="5"/>
        <v>44005031000599990244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115</v>
      </c>
      <c r="C117" s="48" t="s">
        <v>106</v>
      </c>
      <c r="D117" s="49" t="s">
        <v>2</v>
      </c>
      <c r="E117" s="71" t="s">
        <v>175</v>
      </c>
      <c r="F117" s="71" t="s">
        <v>183</v>
      </c>
      <c r="G117" s="50" t="s">
        <v>118</v>
      </c>
      <c r="H117" s="72"/>
      <c r="I117" s="52">
        <v>250000</v>
      </c>
      <c r="J117" s="52">
        <v>250000</v>
      </c>
      <c r="K117" s="53">
        <f t="shared" si="4"/>
        <v>0</v>
      </c>
      <c r="L117" s="73"/>
      <c r="M117" s="55" t="str">
        <f t="shared" si="5"/>
        <v>440050310005S5260244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115</v>
      </c>
      <c r="C118" s="48" t="s">
        <v>106</v>
      </c>
      <c r="D118" s="49" t="s">
        <v>2</v>
      </c>
      <c r="E118" s="71" t="s">
        <v>175</v>
      </c>
      <c r="F118" s="71" t="s">
        <v>184</v>
      </c>
      <c r="G118" s="50" t="s">
        <v>118</v>
      </c>
      <c r="H118" s="72"/>
      <c r="I118" s="52">
        <v>1050000</v>
      </c>
      <c r="J118" s="52">
        <v>1050000</v>
      </c>
      <c r="K118" s="53">
        <f t="shared" si="4"/>
        <v>0</v>
      </c>
      <c r="L118" s="73"/>
      <c r="M118" s="55" t="str">
        <f t="shared" si="5"/>
        <v>440050310005S6100244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115</v>
      </c>
      <c r="C119" s="48" t="s">
        <v>106</v>
      </c>
      <c r="D119" s="49" t="s">
        <v>2</v>
      </c>
      <c r="E119" s="71" t="s">
        <v>175</v>
      </c>
      <c r="F119" s="71" t="s">
        <v>185</v>
      </c>
      <c r="G119" s="50" t="s">
        <v>118</v>
      </c>
      <c r="H119" s="72"/>
      <c r="I119" s="52">
        <v>130000</v>
      </c>
      <c r="J119" s="52">
        <v>99384.42</v>
      </c>
      <c r="K119" s="53">
        <f t="shared" si="4"/>
        <v>30615.58</v>
      </c>
      <c r="L119" s="73"/>
      <c r="M119" s="55" t="str">
        <f t="shared" si="5"/>
        <v>44005031000699990244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115</v>
      </c>
      <c r="C120" s="48" t="s">
        <v>106</v>
      </c>
      <c r="D120" s="49" t="s">
        <v>2</v>
      </c>
      <c r="E120" s="71" t="s">
        <v>175</v>
      </c>
      <c r="F120" s="71" t="s">
        <v>186</v>
      </c>
      <c r="G120" s="50" t="s">
        <v>118</v>
      </c>
      <c r="H120" s="72"/>
      <c r="I120" s="52">
        <v>50000</v>
      </c>
      <c r="J120" s="52">
        <v>0</v>
      </c>
      <c r="K120" s="53">
        <f t="shared" si="4"/>
        <v>50000</v>
      </c>
      <c r="L120" s="73"/>
      <c r="M120" s="55" t="str">
        <f t="shared" si="5"/>
        <v>44005031000799990244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115</v>
      </c>
      <c r="C121" s="48" t="s">
        <v>106</v>
      </c>
      <c r="D121" s="49" t="s">
        <v>2</v>
      </c>
      <c r="E121" s="71" t="s">
        <v>175</v>
      </c>
      <c r="F121" s="71" t="s">
        <v>187</v>
      </c>
      <c r="G121" s="50" t="s">
        <v>118</v>
      </c>
      <c r="H121" s="72"/>
      <c r="I121" s="52">
        <v>800000</v>
      </c>
      <c r="J121" s="52">
        <v>800000</v>
      </c>
      <c r="K121" s="53">
        <f t="shared" si="4"/>
        <v>0</v>
      </c>
      <c r="L121" s="73"/>
      <c r="M121" s="55" t="str">
        <f t="shared" si="5"/>
        <v>44005031000872090244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115</v>
      </c>
      <c r="C122" s="48" t="s">
        <v>106</v>
      </c>
      <c r="D122" s="49" t="s">
        <v>2</v>
      </c>
      <c r="E122" s="71" t="s">
        <v>175</v>
      </c>
      <c r="F122" s="71" t="s">
        <v>188</v>
      </c>
      <c r="G122" s="50" t="s">
        <v>118</v>
      </c>
      <c r="H122" s="72"/>
      <c r="I122" s="52">
        <v>375000</v>
      </c>
      <c r="J122" s="52">
        <v>300000</v>
      </c>
      <c r="K122" s="53">
        <f t="shared" si="4"/>
        <v>75000</v>
      </c>
      <c r="L122" s="73"/>
      <c r="M122" s="55" t="str">
        <f t="shared" si="5"/>
        <v>440050310008S2090244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115</v>
      </c>
      <c r="C123" s="48" t="s">
        <v>106</v>
      </c>
      <c r="D123" s="49" t="s">
        <v>2</v>
      </c>
      <c r="E123" s="71" t="s">
        <v>175</v>
      </c>
      <c r="F123" s="71" t="s">
        <v>189</v>
      </c>
      <c r="G123" s="50" t="s">
        <v>118</v>
      </c>
      <c r="H123" s="72"/>
      <c r="I123" s="52">
        <v>1077000</v>
      </c>
      <c r="J123" s="52">
        <v>1077000</v>
      </c>
      <c r="K123" s="53">
        <f t="shared" si="4"/>
        <v>0</v>
      </c>
      <c r="L123" s="73"/>
      <c r="M123" s="55" t="str">
        <f t="shared" si="5"/>
        <v>440050310009L2990244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115</v>
      </c>
      <c r="C124" s="48" t="s">
        <v>106</v>
      </c>
      <c r="D124" s="49" t="s">
        <v>2</v>
      </c>
      <c r="E124" s="71" t="s">
        <v>175</v>
      </c>
      <c r="F124" s="71" t="s">
        <v>190</v>
      </c>
      <c r="G124" s="50" t="s">
        <v>118</v>
      </c>
      <c r="H124" s="72"/>
      <c r="I124" s="52">
        <v>1970004.97</v>
      </c>
      <c r="J124" s="52">
        <v>935900.73</v>
      </c>
      <c r="K124" s="53">
        <f t="shared" si="4"/>
        <v>1034104.24</v>
      </c>
      <c r="L124" s="73"/>
      <c r="M124" s="55" t="str">
        <f t="shared" si="5"/>
        <v>44005038310099990244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123</v>
      </c>
      <c r="C125" s="48" t="s">
        <v>106</v>
      </c>
      <c r="D125" s="49" t="s">
        <v>2</v>
      </c>
      <c r="E125" s="71" t="s">
        <v>175</v>
      </c>
      <c r="F125" s="71" t="s">
        <v>190</v>
      </c>
      <c r="G125" s="50" t="s">
        <v>124</v>
      </c>
      <c r="H125" s="72"/>
      <c r="I125" s="52">
        <v>1468168.16</v>
      </c>
      <c r="J125" s="52">
        <v>657787.72</v>
      </c>
      <c r="K125" s="53">
        <f t="shared" si="4"/>
        <v>810380.44</v>
      </c>
      <c r="L125" s="73"/>
      <c r="M125" s="55" t="str">
        <f t="shared" si="5"/>
        <v>44005038310099990247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115</v>
      </c>
      <c r="C126" s="48" t="s">
        <v>106</v>
      </c>
      <c r="D126" s="49" t="s">
        <v>2</v>
      </c>
      <c r="E126" s="71" t="s">
        <v>191</v>
      </c>
      <c r="F126" s="71" t="s">
        <v>192</v>
      </c>
      <c r="G126" s="50" t="s">
        <v>118</v>
      </c>
      <c r="H126" s="72"/>
      <c r="I126" s="52">
        <v>15000</v>
      </c>
      <c r="J126" s="52">
        <v>11934.2</v>
      </c>
      <c r="K126" s="53">
        <f t="shared" si="4"/>
        <v>3065.7999999999993</v>
      </c>
      <c r="L126" s="73"/>
      <c r="M126" s="55" t="str">
        <f t="shared" si="5"/>
        <v>44007071100199990244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115</v>
      </c>
      <c r="C127" s="48" t="s">
        <v>106</v>
      </c>
      <c r="D127" s="49" t="s">
        <v>2</v>
      </c>
      <c r="E127" s="71" t="s">
        <v>191</v>
      </c>
      <c r="F127" s="71" t="s">
        <v>193</v>
      </c>
      <c r="G127" s="50" t="s">
        <v>118</v>
      </c>
      <c r="H127" s="72"/>
      <c r="I127" s="52">
        <v>15000</v>
      </c>
      <c r="J127" s="52">
        <v>8720</v>
      </c>
      <c r="K127" s="53">
        <f t="shared" si="4"/>
        <v>6280</v>
      </c>
      <c r="L127" s="73"/>
      <c r="M127" s="55" t="str">
        <f t="shared" si="5"/>
        <v>44007071100299990244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115</v>
      </c>
      <c r="C128" s="48" t="s">
        <v>106</v>
      </c>
      <c r="D128" s="49" t="s">
        <v>2</v>
      </c>
      <c r="E128" s="71" t="s">
        <v>191</v>
      </c>
      <c r="F128" s="71" t="s">
        <v>194</v>
      </c>
      <c r="G128" s="50" t="s">
        <v>118</v>
      </c>
      <c r="H128" s="72"/>
      <c r="I128" s="52">
        <v>3800</v>
      </c>
      <c r="J128" s="52">
        <v>3800</v>
      </c>
      <c r="K128" s="53">
        <f t="shared" si="4"/>
        <v>0</v>
      </c>
      <c r="L128" s="73"/>
      <c r="M128" s="55" t="str">
        <f t="shared" si="5"/>
        <v>44007078410099990244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115</v>
      </c>
      <c r="C129" s="48" t="s">
        <v>106</v>
      </c>
      <c r="D129" s="49" t="s">
        <v>2</v>
      </c>
      <c r="E129" s="71" t="s">
        <v>195</v>
      </c>
      <c r="F129" s="71" t="s">
        <v>196</v>
      </c>
      <c r="G129" s="50" t="s">
        <v>118</v>
      </c>
      <c r="H129" s="72"/>
      <c r="I129" s="52">
        <v>13560</v>
      </c>
      <c r="J129" s="52">
        <v>13560</v>
      </c>
      <c r="K129" s="53">
        <f t="shared" ref="K129:K132" si="6">IF(IF(I129="",0,I129)=0,0,(IF(I129&gt;0,IF(J129&gt;I129,0,I129-J129),IF(J129&gt;I129,I129-J129,0))))</f>
        <v>0</v>
      </c>
      <c r="L129" s="73"/>
      <c r="M129" s="55" t="str">
        <f t="shared" si="5"/>
        <v>44007090700299990244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115</v>
      </c>
      <c r="C130" s="48" t="s">
        <v>106</v>
      </c>
      <c r="D130" s="49" t="s">
        <v>2</v>
      </c>
      <c r="E130" s="71" t="s">
        <v>197</v>
      </c>
      <c r="F130" s="71" t="s">
        <v>198</v>
      </c>
      <c r="G130" s="50" t="s">
        <v>118</v>
      </c>
      <c r="H130" s="72"/>
      <c r="I130" s="52">
        <v>83000</v>
      </c>
      <c r="J130" s="52">
        <v>73007.570000000007</v>
      </c>
      <c r="K130" s="53">
        <f t="shared" si="6"/>
        <v>9992.429999999993</v>
      </c>
      <c r="L130" s="73"/>
      <c r="M130" s="55" t="str">
        <f t="shared" si="5"/>
        <v>44008018510099990244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199</v>
      </c>
      <c r="C131" s="48" t="s">
        <v>106</v>
      </c>
      <c r="D131" s="49" t="s">
        <v>2</v>
      </c>
      <c r="E131" s="71" t="s">
        <v>200</v>
      </c>
      <c r="F131" s="71" t="s">
        <v>201</v>
      </c>
      <c r="G131" s="50" t="s">
        <v>202</v>
      </c>
      <c r="H131" s="72"/>
      <c r="I131" s="52">
        <v>444400</v>
      </c>
      <c r="J131" s="52">
        <v>217647</v>
      </c>
      <c r="K131" s="53">
        <f t="shared" si="6"/>
        <v>226753</v>
      </c>
      <c r="L131" s="73"/>
      <c r="M131" s="55" t="str">
        <f t="shared" si="5"/>
        <v>44010019610061010312</v>
      </c>
      <c r="N131" s="55"/>
      <c r="O131" s="55"/>
      <c r="P131" s="55"/>
      <c r="Q131" s="55"/>
      <c r="R131" s="55"/>
      <c r="S131" s="55"/>
      <c r="T131" s="55"/>
      <c r="U131" s="55"/>
    </row>
    <row r="132" spans="2:21" ht="15" customHeight="1" x14ac:dyDescent="0.2">
      <c r="B132" s="47" t="s">
        <v>115</v>
      </c>
      <c r="C132" s="48" t="s">
        <v>106</v>
      </c>
      <c r="D132" s="49" t="s">
        <v>2</v>
      </c>
      <c r="E132" s="71" t="s">
        <v>203</v>
      </c>
      <c r="F132" s="71" t="s">
        <v>204</v>
      </c>
      <c r="G132" s="50" t="s">
        <v>118</v>
      </c>
      <c r="H132" s="72"/>
      <c r="I132" s="52">
        <v>22600</v>
      </c>
      <c r="J132" s="52">
        <v>18615.89</v>
      </c>
      <c r="K132" s="53">
        <f t="shared" si="6"/>
        <v>3984.1100000000006</v>
      </c>
      <c r="L132" s="73"/>
      <c r="M132" s="55" t="str">
        <f t="shared" si="5"/>
        <v>44011010800299990244</v>
      </c>
      <c r="N132" s="55"/>
      <c r="O132" s="55"/>
      <c r="P132" s="55"/>
      <c r="Q132" s="55"/>
      <c r="R132" s="55"/>
      <c r="S132" s="55"/>
      <c r="T132" s="55"/>
      <c r="U132" s="55"/>
    </row>
    <row r="133" spans="2:21" ht="0.75" customHeight="1" x14ac:dyDescent="0.2">
      <c r="B133" s="74"/>
      <c r="C133" s="75"/>
      <c r="D133" s="58"/>
      <c r="E133" s="60"/>
      <c r="F133" s="60"/>
      <c r="G133" s="60"/>
      <c r="H133" s="59"/>
      <c r="I133" s="61"/>
      <c r="J133" s="61"/>
      <c r="K133" s="62"/>
      <c r="L133" s="63"/>
    </row>
    <row r="134" spans="2:21" ht="13.5" customHeight="1" x14ac:dyDescent="0.2">
      <c r="B134" s="76"/>
      <c r="C134" s="77"/>
      <c r="D134" s="78"/>
      <c r="E134" s="78"/>
      <c r="F134" s="78"/>
      <c r="G134" s="78"/>
      <c r="H134" s="78"/>
      <c r="I134" s="79"/>
      <c r="J134" s="79"/>
      <c r="K134" s="79"/>
      <c r="L134" s="80"/>
    </row>
    <row r="135" spans="2:21" ht="28.5" customHeight="1" x14ac:dyDescent="0.2">
      <c r="B135" s="81" t="s">
        <v>205</v>
      </c>
      <c r="C135" s="82">
        <v>450</v>
      </c>
      <c r="D135" s="188" t="s">
        <v>36</v>
      </c>
      <c r="E135" s="189"/>
      <c r="F135" s="190"/>
      <c r="G135" s="191"/>
      <c r="H135" s="83"/>
      <c r="I135" s="84">
        <f>0-I143</f>
        <v>-1877000</v>
      </c>
      <c r="J135" s="84">
        <f>J16-J63</f>
        <v>1775012.2199999988</v>
      </c>
      <c r="K135" s="85" t="s">
        <v>36</v>
      </c>
      <c r="L135" s="41"/>
    </row>
    <row r="136" spans="2:21" ht="15" customHeight="1" x14ac:dyDescent="0.2">
      <c r="B136" s="86"/>
      <c r="C136" s="87"/>
      <c r="D136" s="66"/>
      <c r="E136" s="66"/>
      <c r="F136" s="66"/>
      <c r="G136" s="66"/>
      <c r="H136" s="66"/>
      <c r="I136" s="66"/>
      <c r="J136" s="66"/>
      <c r="K136" s="66"/>
    </row>
    <row r="137" spans="2:21" ht="15" customHeight="1" x14ac:dyDescent="0.25">
      <c r="B137" s="200" t="s">
        <v>206</v>
      </c>
      <c r="C137" s="200"/>
      <c r="D137" s="200"/>
      <c r="E137" s="200"/>
      <c r="F137" s="200"/>
      <c r="G137" s="200"/>
      <c r="H137" s="200"/>
      <c r="I137" s="200"/>
      <c r="J137" s="200"/>
      <c r="K137" s="200"/>
      <c r="L137" s="68"/>
    </row>
    <row r="138" spans="2:21" ht="15" customHeight="1" x14ac:dyDescent="0.2">
      <c r="B138" s="27"/>
      <c r="C138" s="88"/>
      <c r="D138" s="1"/>
      <c r="E138" s="1"/>
      <c r="F138" s="1"/>
      <c r="G138" s="1"/>
      <c r="H138" s="1"/>
      <c r="I138" s="28"/>
      <c r="J138" s="28"/>
      <c r="K138" s="69" t="s">
        <v>207</v>
      </c>
      <c r="L138" s="70"/>
    </row>
    <row r="139" spans="2:21" ht="17.100000000000001" customHeight="1" x14ac:dyDescent="0.2">
      <c r="B139" s="161" t="s">
        <v>25</v>
      </c>
      <c r="C139" s="134" t="s">
        <v>26</v>
      </c>
      <c r="D139" s="134" t="s">
        <v>208</v>
      </c>
      <c r="E139" s="135"/>
      <c r="F139" s="160"/>
      <c r="G139" s="161"/>
      <c r="H139" s="134"/>
      <c r="I139" s="134" t="s">
        <v>28</v>
      </c>
      <c r="J139" s="134" t="s">
        <v>29</v>
      </c>
      <c r="K139" s="135" t="s">
        <v>30</v>
      </c>
      <c r="L139" s="29"/>
    </row>
    <row r="140" spans="2:21" ht="17.100000000000001" customHeight="1" x14ac:dyDescent="0.2">
      <c r="B140" s="161"/>
      <c r="C140" s="134"/>
      <c r="D140" s="142"/>
      <c r="E140" s="162"/>
      <c r="F140" s="162"/>
      <c r="G140" s="162"/>
      <c r="H140" s="142"/>
      <c r="I140" s="134"/>
      <c r="J140" s="134"/>
      <c r="K140" s="135"/>
      <c r="L140" s="29"/>
    </row>
    <row r="141" spans="2:21" ht="17.100000000000001" customHeight="1" x14ac:dyDescent="0.2">
      <c r="B141" s="161"/>
      <c r="C141" s="134"/>
      <c r="D141" s="143"/>
      <c r="E141" s="162"/>
      <c r="F141" s="162"/>
      <c r="G141" s="162"/>
      <c r="H141" s="143"/>
      <c r="I141" s="134"/>
      <c r="J141" s="134"/>
      <c r="K141" s="135"/>
      <c r="L141" s="29"/>
    </row>
    <row r="142" spans="2:21" ht="13.5" customHeight="1" x14ac:dyDescent="0.2">
      <c r="B142" s="30">
        <v>1</v>
      </c>
      <c r="C142" s="31">
        <v>2</v>
      </c>
      <c r="D142" s="163">
        <v>3</v>
      </c>
      <c r="E142" s="164"/>
      <c r="F142" s="165"/>
      <c r="G142" s="166"/>
      <c r="H142" s="32"/>
      <c r="I142" s="33" t="s">
        <v>31</v>
      </c>
      <c r="J142" s="33" t="s">
        <v>32</v>
      </c>
      <c r="K142" s="34" t="s">
        <v>33</v>
      </c>
      <c r="L142" s="35"/>
    </row>
    <row r="143" spans="2:21" ht="12.75" customHeight="1" x14ac:dyDescent="0.2">
      <c r="B143" s="36" t="s">
        <v>209</v>
      </c>
      <c r="C143" s="37" t="s">
        <v>8</v>
      </c>
      <c r="D143" s="152" t="s">
        <v>36</v>
      </c>
      <c r="E143" s="153"/>
      <c r="F143" s="154"/>
      <c r="G143" s="155"/>
      <c r="H143" s="38"/>
      <c r="I143" s="89">
        <f>I145+I149+I153</f>
        <v>1877000</v>
      </c>
      <c r="J143" s="89">
        <f>J145+J149+J153</f>
        <v>-1775012.22</v>
      </c>
      <c r="K143" s="90">
        <f>K145+K149+K153</f>
        <v>3652012.2199999997</v>
      </c>
      <c r="L143" s="41"/>
    </row>
    <row r="144" spans="2:21" ht="12.75" customHeight="1" x14ac:dyDescent="0.2">
      <c r="B144" s="42" t="s">
        <v>37</v>
      </c>
      <c r="C144" s="91"/>
      <c r="D144" s="192"/>
      <c r="E144" s="193"/>
      <c r="F144" s="194"/>
      <c r="G144" s="195"/>
      <c r="H144" s="92"/>
      <c r="I144" s="93"/>
      <c r="J144" s="93"/>
      <c r="K144" s="94"/>
      <c r="L144" s="41"/>
    </row>
    <row r="145" spans="2:21" ht="12.75" customHeight="1" x14ac:dyDescent="0.2">
      <c r="B145" s="42" t="s">
        <v>210</v>
      </c>
      <c r="C145" s="95" t="s">
        <v>211</v>
      </c>
      <c r="D145" s="196" t="s">
        <v>36</v>
      </c>
      <c r="E145" s="197"/>
      <c r="F145" s="198"/>
      <c r="G145" s="199"/>
      <c r="H145" s="96"/>
      <c r="I145" s="97">
        <v>0</v>
      </c>
      <c r="J145" s="97">
        <v>0</v>
      </c>
      <c r="K145" s="98">
        <v>0</v>
      </c>
      <c r="L145" s="41"/>
    </row>
    <row r="146" spans="2:21" ht="12.75" customHeight="1" x14ac:dyDescent="0.2">
      <c r="B146" s="42" t="s">
        <v>212</v>
      </c>
      <c r="C146" s="43"/>
      <c r="D146" s="178"/>
      <c r="E146" s="179"/>
      <c r="F146" s="180"/>
      <c r="G146" s="181"/>
      <c r="H146" s="99"/>
      <c r="I146" s="100"/>
      <c r="J146" s="100"/>
      <c r="K146" s="101"/>
      <c r="L146" s="41"/>
    </row>
    <row r="147" spans="2:21" ht="15" customHeight="1" x14ac:dyDescent="0.2">
      <c r="B147" s="102"/>
      <c r="C147" s="103" t="s">
        <v>211</v>
      </c>
      <c r="D147" s="104"/>
      <c r="E147" s="167"/>
      <c r="F147" s="168"/>
      <c r="G147" s="169"/>
      <c r="H147" s="105"/>
      <c r="I147" s="106"/>
      <c r="J147" s="106"/>
      <c r="K147" s="107">
        <f>IF(IF(I147="",0,I147)=0,0,(IF(I147&gt;0,IF(J147&gt;I147,0,I147-J147),IF(J147&gt;I147,I147-J147,0))))</f>
        <v>0</v>
      </c>
      <c r="L147" s="108"/>
      <c r="M147" s="109" t="str">
        <f>IF(D147="","000",D147)&amp;IF(E147="","00000000000000000",E147)</f>
        <v>00000000000000000000</v>
      </c>
      <c r="N147" s="109"/>
      <c r="O147" s="109"/>
      <c r="P147" s="109"/>
      <c r="Q147" s="109"/>
      <c r="R147" s="109"/>
      <c r="S147" s="109"/>
      <c r="T147" s="109"/>
      <c r="U147" s="109"/>
    </row>
    <row r="148" spans="2:21" ht="6" hidden="1" customHeight="1" x14ac:dyDescent="0.2">
      <c r="B148" s="56"/>
      <c r="C148" s="110"/>
      <c r="D148" s="111"/>
      <c r="E148" s="170"/>
      <c r="F148" s="171"/>
      <c r="G148" s="172"/>
      <c r="H148" s="173"/>
      <c r="I148" s="112"/>
      <c r="J148" s="112"/>
      <c r="K148" s="113"/>
      <c r="L148" s="114"/>
    </row>
    <row r="149" spans="2:21" ht="12.75" customHeight="1" x14ac:dyDescent="0.2">
      <c r="B149" s="42" t="s">
        <v>213</v>
      </c>
      <c r="C149" s="43" t="s">
        <v>214</v>
      </c>
      <c r="D149" s="174" t="s">
        <v>36</v>
      </c>
      <c r="E149" s="175"/>
      <c r="F149" s="176"/>
      <c r="G149" s="177"/>
      <c r="H149" s="99"/>
      <c r="I149" s="115">
        <v>0</v>
      </c>
      <c r="J149" s="115">
        <v>0</v>
      </c>
      <c r="K149" s="116">
        <v>0</v>
      </c>
      <c r="L149" s="41"/>
    </row>
    <row r="150" spans="2:21" ht="12.75" customHeight="1" x14ac:dyDescent="0.2">
      <c r="B150" s="42" t="s">
        <v>212</v>
      </c>
      <c r="C150" s="43"/>
      <c r="D150" s="178"/>
      <c r="E150" s="179"/>
      <c r="F150" s="180"/>
      <c r="G150" s="181"/>
      <c r="H150" s="99"/>
      <c r="I150" s="100"/>
      <c r="J150" s="100"/>
      <c r="K150" s="101"/>
      <c r="L150" s="41"/>
    </row>
    <row r="151" spans="2:21" ht="15" customHeight="1" x14ac:dyDescent="0.2">
      <c r="B151" s="102"/>
      <c r="C151" s="103" t="s">
        <v>214</v>
      </c>
      <c r="D151" s="104"/>
      <c r="E151" s="167"/>
      <c r="F151" s="168"/>
      <c r="G151" s="169"/>
      <c r="H151" s="105"/>
      <c r="I151" s="106"/>
      <c r="J151" s="106"/>
      <c r="K151" s="107">
        <f>IF(IF(I151="",0,I151)=0,0,(IF(I151&gt;0,IF(J151&gt;I151,0,I151-J151),IF(J151&gt;I151,I151-J151,0))))</f>
        <v>0</v>
      </c>
      <c r="L151" s="108"/>
      <c r="M151" s="109" t="str">
        <f>IF(D151="","000",D151)&amp;IF(E151="","00000000000000000",E151)</f>
        <v>00000000000000000000</v>
      </c>
      <c r="N151" s="109"/>
      <c r="O151" s="109"/>
      <c r="P151" s="109"/>
      <c r="Q151" s="109"/>
      <c r="R151" s="109"/>
      <c r="S151" s="109"/>
      <c r="T151" s="109"/>
      <c r="U151" s="109"/>
    </row>
    <row r="152" spans="2:21" ht="6" hidden="1" customHeight="1" x14ac:dyDescent="0.2">
      <c r="B152" s="56"/>
      <c r="C152" s="48"/>
      <c r="D152" s="111"/>
      <c r="E152" s="170"/>
      <c r="F152" s="171"/>
      <c r="G152" s="172"/>
      <c r="H152" s="173"/>
      <c r="I152" s="112"/>
      <c r="J152" s="112"/>
      <c r="K152" s="113"/>
      <c r="L152" s="114"/>
    </row>
    <row r="153" spans="2:21" ht="12.75" customHeight="1" x14ac:dyDescent="0.2">
      <c r="B153" s="42" t="s">
        <v>215</v>
      </c>
      <c r="C153" s="43" t="s">
        <v>216</v>
      </c>
      <c r="D153" s="148" t="s">
        <v>217</v>
      </c>
      <c r="E153" s="149"/>
      <c r="F153" s="150"/>
      <c r="G153" s="151"/>
      <c r="H153" s="117"/>
      <c r="I153" s="115">
        <v>1877000</v>
      </c>
      <c r="J153" s="115">
        <v>-1775012.22</v>
      </c>
      <c r="K153" s="116">
        <f>IF(IF(I153="",0,I153)=0,0,(IF(I153&gt;0,IF(J153&gt;I153,0,I153-J153),IF(J153&gt;I153,I153-J153,0))))</f>
        <v>3652012.2199999997</v>
      </c>
      <c r="L153" s="41"/>
    </row>
    <row r="154" spans="2:21" ht="22.5" customHeight="1" x14ac:dyDescent="0.2">
      <c r="B154" s="42" t="s">
        <v>218</v>
      </c>
      <c r="C154" s="43" t="s">
        <v>216</v>
      </c>
      <c r="D154" s="148" t="s">
        <v>219</v>
      </c>
      <c r="E154" s="149"/>
      <c r="F154" s="150"/>
      <c r="G154" s="151"/>
      <c r="H154" s="117"/>
      <c r="I154" s="115">
        <v>1877000</v>
      </c>
      <c r="J154" s="115">
        <v>-1775012.22</v>
      </c>
      <c r="K154" s="116">
        <f>IF(IF(I154="",0,I154)=0,0,(IF(I154&gt;0,IF(J154&gt;I154,0,I154-J154),IF(J154&gt;I154,I154-J154,0))))</f>
        <v>3652012.2199999997</v>
      </c>
      <c r="L154" s="41"/>
    </row>
    <row r="155" spans="2:21" ht="35.25" customHeight="1" x14ac:dyDescent="0.2">
      <c r="B155" s="42" t="s">
        <v>220</v>
      </c>
      <c r="C155" s="43" t="s">
        <v>216</v>
      </c>
      <c r="D155" s="148" t="s">
        <v>221</v>
      </c>
      <c r="E155" s="149"/>
      <c r="F155" s="150"/>
      <c r="G155" s="151"/>
      <c r="H155" s="117"/>
      <c r="I155" s="115">
        <v>0</v>
      </c>
      <c r="J155" s="115">
        <v>0</v>
      </c>
      <c r="K155" s="116">
        <f>IF(IF(I155="",0,I155)=0,0,(IF(I155&gt;0,IF(J155&gt;I155,0,I155-J155),IF(J155&gt;I155,I155-J155,0))))</f>
        <v>0</v>
      </c>
      <c r="L155" s="41"/>
    </row>
    <row r="156" spans="2:21" ht="21.4" customHeight="1" x14ac:dyDescent="0.2">
      <c r="B156" s="47" t="s">
        <v>222</v>
      </c>
      <c r="C156" s="48" t="s">
        <v>223</v>
      </c>
      <c r="D156" s="118" t="s">
        <v>38</v>
      </c>
      <c r="E156" s="145" t="s">
        <v>224</v>
      </c>
      <c r="F156" s="146"/>
      <c r="G156" s="147"/>
      <c r="H156" s="119"/>
      <c r="I156" s="120">
        <v>-39354445.409999996</v>
      </c>
      <c r="J156" s="120">
        <v>-31016752.59</v>
      </c>
      <c r="K156" s="121" t="s">
        <v>36</v>
      </c>
      <c r="L156" s="122"/>
      <c r="M156" s="21" t="str">
        <f>IF(D156="","000",D156)&amp;IF(E156="","00000000000000000",E156)</f>
        <v>00001050201100000510</v>
      </c>
    </row>
    <row r="157" spans="2:21" ht="21.4" customHeight="1" x14ac:dyDescent="0.2">
      <c r="B157" s="47" t="s">
        <v>225</v>
      </c>
      <c r="C157" s="48" t="s">
        <v>226</v>
      </c>
      <c r="D157" s="118" t="s">
        <v>38</v>
      </c>
      <c r="E157" s="145" t="s">
        <v>227</v>
      </c>
      <c r="F157" s="146"/>
      <c r="G157" s="147"/>
      <c r="H157" s="119"/>
      <c r="I157" s="120">
        <v>41231445.409999996</v>
      </c>
      <c r="J157" s="120">
        <v>29241740.370000001</v>
      </c>
      <c r="K157" s="123" t="s">
        <v>36</v>
      </c>
      <c r="L157" s="124"/>
      <c r="M157" s="21" t="str">
        <f>IF(D157="","000",D157)&amp;IF(E157="","00000000000000000",E157)</f>
        <v>00001050201100000610</v>
      </c>
    </row>
    <row r="158" spans="2:21" ht="0.75" customHeight="1" x14ac:dyDescent="0.2">
      <c r="B158" s="74"/>
      <c r="C158" s="57"/>
      <c r="D158" s="58"/>
      <c r="E158" s="139"/>
      <c r="F158" s="140"/>
      <c r="G158" s="141"/>
      <c r="H158" s="139"/>
      <c r="I158" s="125"/>
      <c r="J158" s="125"/>
      <c r="K158" s="126"/>
      <c r="L158" s="11"/>
    </row>
    <row r="159" spans="2:21" ht="15" customHeight="1" x14ac:dyDescent="0.2">
      <c r="B159" s="127"/>
      <c r="C159" s="87"/>
      <c r="D159" s="66"/>
      <c r="E159" s="66"/>
      <c r="F159" s="66"/>
      <c r="G159" s="66"/>
      <c r="H159" s="66"/>
      <c r="I159" s="66"/>
      <c r="J159" s="66"/>
      <c r="K159" s="66"/>
      <c r="L159" s="128" t="s">
        <v>228</v>
      </c>
      <c r="M159" s="128" t="s">
        <v>229</v>
      </c>
    </row>
    <row r="160" spans="2:21" ht="21.75" customHeight="1" x14ac:dyDescent="0.2">
      <c r="B160" s="6" t="s">
        <v>230</v>
      </c>
      <c r="C160" s="182"/>
      <c r="D160" s="182"/>
      <c r="E160" s="182"/>
      <c r="F160" s="129"/>
      <c r="G160" s="129"/>
      <c r="H160" s="14"/>
      <c r="I160" s="129" t="s">
        <v>231</v>
      </c>
      <c r="J160" s="130"/>
      <c r="K160" s="13"/>
      <c r="L160" s="128" t="s">
        <v>232</v>
      </c>
      <c r="M160" s="128" t="s">
        <v>233</v>
      </c>
    </row>
    <row r="161" spans="2:13" ht="15" customHeight="1" x14ac:dyDescent="0.2">
      <c r="B161" s="6" t="s">
        <v>234</v>
      </c>
      <c r="C161" s="183" t="s">
        <v>235</v>
      </c>
      <c r="D161" s="183"/>
      <c r="E161" s="183"/>
      <c r="F161" s="129"/>
      <c r="G161" s="129"/>
      <c r="H161" s="14"/>
      <c r="I161" s="14"/>
      <c r="J161" s="132" t="s">
        <v>234</v>
      </c>
      <c r="K161" s="131" t="s">
        <v>235</v>
      </c>
      <c r="L161" s="128" t="s">
        <v>236</v>
      </c>
      <c r="M161" s="128" t="s">
        <v>237</v>
      </c>
    </row>
    <row r="162" spans="2:13" ht="15" customHeight="1" x14ac:dyDescent="0.2">
      <c r="B162" s="6"/>
      <c r="C162" s="129"/>
      <c r="D162" s="14"/>
      <c r="E162" s="14"/>
      <c r="F162" s="14"/>
      <c r="G162" s="14"/>
      <c r="H162" s="14"/>
      <c r="I162" s="14"/>
      <c r="J162" s="14"/>
      <c r="K162" s="14"/>
      <c r="L162" s="128" t="s">
        <v>238</v>
      </c>
      <c r="M162" s="128" t="s">
        <v>239</v>
      </c>
    </row>
    <row r="163" spans="2:13" ht="21.75" customHeight="1" x14ac:dyDescent="0.2">
      <c r="B163" s="6" t="s">
        <v>240</v>
      </c>
      <c r="C163" s="184"/>
      <c r="D163" s="184"/>
      <c r="E163" s="184"/>
      <c r="F163" s="133"/>
      <c r="G163" s="133"/>
      <c r="H163" s="14"/>
      <c r="I163" s="14"/>
      <c r="J163" s="14"/>
      <c r="K163" s="14"/>
      <c r="L163" s="128"/>
      <c r="M163" s="128" t="s">
        <v>241</v>
      </c>
    </row>
    <row r="164" spans="2:13" ht="15" customHeight="1" x14ac:dyDescent="0.2">
      <c r="B164" s="6" t="s">
        <v>234</v>
      </c>
      <c r="C164" s="183" t="s">
        <v>235</v>
      </c>
      <c r="D164" s="183"/>
      <c r="E164" s="183"/>
      <c r="F164" s="129"/>
      <c r="G164" s="129"/>
      <c r="H164" s="14"/>
      <c r="I164" s="14"/>
      <c r="J164" s="14"/>
      <c r="K164" s="14"/>
      <c r="L164" s="128"/>
      <c r="M164" s="128" t="s">
        <v>242</v>
      </c>
    </row>
    <row r="165" spans="2:13" ht="15" customHeight="1" x14ac:dyDescent="0.2">
      <c r="B165" s="6"/>
      <c r="C165" s="129"/>
      <c r="D165" s="14"/>
      <c r="E165" s="14"/>
      <c r="F165" s="14"/>
      <c r="G165" s="14"/>
      <c r="H165" s="14"/>
      <c r="I165" s="14"/>
      <c r="J165" s="14"/>
      <c r="K165" s="14"/>
      <c r="L165" s="128"/>
      <c r="M165" s="128" t="s">
        <v>243</v>
      </c>
    </row>
    <row r="166" spans="2:13" ht="15" customHeight="1" x14ac:dyDescent="0.2">
      <c r="B166" s="6" t="s">
        <v>244</v>
      </c>
      <c r="C166" s="129"/>
      <c r="D166" s="14"/>
      <c r="E166" s="14"/>
      <c r="F166" s="14"/>
      <c r="G166" s="14"/>
      <c r="H166" s="14"/>
      <c r="I166" s="14"/>
      <c r="J166" s="14"/>
      <c r="K166" s="14"/>
      <c r="L166" s="128" t="s">
        <v>245</v>
      </c>
      <c r="M166" s="128" t="s">
        <v>246</v>
      </c>
    </row>
    <row r="167" spans="2:13" ht="15" customHeight="1" x14ac:dyDescent="0.2">
      <c r="B167" s="127"/>
      <c r="C167" s="129"/>
      <c r="D167" s="14"/>
      <c r="E167" s="14"/>
      <c r="F167" s="14"/>
      <c r="G167" s="14"/>
      <c r="H167" s="14"/>
      <c r="I167" s="14"/>
      <c r="J167" s="14"/>
      <c r="K167" s="14"/>
      <c r="L167" s="128" t="s">
        <v>247</v>
      </c>
      <c r="M167" s="128" t="s">
        <v>248</v>
      </c>
    </row>
    <row r="168" spans="2:13" ht="15" customHeight="1" x14ac:dyDescent="0.2">
      <c r="L168" s="128" t="s">
        <v>249</v>
      </c>
      <c r="M168" s="128" t="s">
        <v>243</v>
      </c>
    </row>
    <row r="169" spans="2:13" ht="15" customHeight="1" x14ac:dyDescent="0.2">
      <c r="L169" s="128" t="s">
        <v>250</v>
      </c>
      <c r="M169" s="128" t="s">
        <v>251</v>
      </c>
    </row>
    <row r="170" spans="2:13" ht="15" customHeight="1" x14ac:dyDescent="0.2">
      <c r="L170" s="128" t="s">
        <v>252</v>
      </c>
      <c r="M170" s="128" t="s">
        <v>253</v>
      </c>
    </row>
    <row r="171" spans="2:13" ht="15" customHeight="1" x14ac:dyDescent="0.2">
      <c r="L171" s="128" t="s">
        <v>254</v>
      </c>
      <c r="M171" s="128" t="s">
        <v>255</v>
      </c>
    </row>
    <row r="172" spans="2:13" ht="15" customHeight="1" x14ac:dyDescent="0.2">
      <c r="L172" s="128" t="s">
        <v>256</v>
      </c>
      <c r="M172" s="128"/>
    </row>
    <row r="173" spans="2:13" ht="15" customHeight="1" x14ac:dyDescent="0.2">
      <c r="L173" s="128" t="s">
        <v>257</v>
      </c>
      <c r="M173" s="128" t="s">
        <v>258</v>
      </c>
    </row>
  </sheetData>
  <mergeCells count="95">
    <mergeCell ref="B2:J2"/>
    <mergeCell ref="B57:K57"/>
    <mergeCell ref="B59:B61"/>
    <mergeCell ref="C12:C14"/>
    <mergeCell ref="C139:C141"/>
    <mergeCell ref="E47:G47"/>
    <mergeCell ref="E48:G48"/>
    <mergeCell ref="E49:G49"/>
    <mergeCell ref="E50:G50"/>
    <mergeCell ref="E51:G51"/>
    <mergeCell ref="E52:G52"/>
    <mergeCell ref="E53:G53"/>
    <mergeCell ref="C160:E160"/>
    <mergeCell ref="C161:E161"/>
    <mergeCell ref="C163:E163"/>
    <mergeCell ref="C164:E164"/>
    <mergeCell ref="C4:E4"/>
    <mergeCell ref="C59:C61"/>
    <mergeCell ref="C6:I6"/>
    <mergeCell ref="C7:I7"/>
    <mergeCell ref="D12:G14"/>
    <mergeCell ref="D135:G135"/>
    <mergeCell ref="D139:G141"/>
    <mergeCell ref="D142:G142"/>
    <mergeCell ref="D143:G143"/>
    <mergeCell ref="D144:G144"/>
    <mergeCell ref="D145:G145"/>
    <mergeCell ref="D146:G146"/>
    <mergeCell ref="D149:G149"/>
    <mergeCell ref="D15:G15"/>
    <mergeCell ref="D150:G150"/>
    <mergeCell ref="D153:G153"/>
    <mergeCell ref="D154:G154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D155:G155"/>
    <mergeCell ref="D16:G16"/>
    <mergeCell ref="D17:G17"/>
    <mergeCell ref="D59:G61"/>
    <mergeCell ref="D62:G62"/>
    <mergeCell ref="D63:G63"/>
    <mergeCell ref="D64:G64"/>
    <mergeCell ref="E147:G147"/>
    <mergeCell ref="E148:H148"/>
    <mergeCell ref="E151:G151"/>
    <mergeCell ref="E152:H152"/>
    <mergeCell ref="E31:G31"/>
    <mergeCell ref="E32:G32"/>
    <mergeCell ref="E33:G33"/>
    <mergeCell ref="E34:G34"/>
    <mergeCell ref="E35:G35"/>
    <mergeCell ref="E156:G156"/>
    <mergeCell ref="E157:G157"/>
    <mergeCell ref="E158:H158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54:G54"/>
    <mergeCell ref="E55:H55"/>
    <mergeCell ref="H12:H14"/>
    <mergeCell ref="H139:H141"/>
    <mergeCell ref="H4:I4"/>
    <mergeCell ref="H59:H61"/>
    <mergeCell ref="I12:I14"/>
    <mergeCell ref="I139:I141"/>
    <mergeCell ref="I59:I61"/>
    <mergeCell ref="B10:K10"/>
    <mergeCell ref="B12:B14"/>
    <mergeCell ref="B137:K137"/>
    <mergeCell ref="B139:B141"/>
    <mergeCell ref="J12:J14"/>
    <mergeCell ref="J139:J141"/>
    <mergeCell ref="J59:J61"/>
    <mergeCell ref="K12:K14"/>
    <mergeCell ref="K139:K141"/>
    <mergeCell ref="K59:K61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5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5"/>
  <sheetViews>
    <sheetView tabSelected="1" workbookViewId="0">
      <selection activeCell="F159" sqref="F159:F166"/>
    </sheetView>
  </sheetViews>
  <sheetFormatPr defaultRowHeight="12.7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259</v>
      </c>
      <c r="C4" s="185" t="s">
        <v>6</v>
      </c>
      <c r="D4" s="185"/>
      <c r="E4" s="185"/>
      <c r="F4" s="14"/>
      <c r="G4" s="14"/>
      <c r="H4" s="144"/>
      <c r="I4" s="144"/>
      <c r="J4" s="15" t="s">
        <v>260</v>
      </c>
      <c r="K4" s="16">
        <v>45597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261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262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263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264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200" t="s">
        <v>23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25</v>
      </c>
      <c r="C12" s="134" t="s">
        <v>26</v>
      </c>
      <c r="D12" s="134" t="s">
        <v>27</v>
      </c>
      <c r="E12" s="134"/>
      <c r="F12" s="134"/>
      <c r="G12" s="134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61"/>
      <c r="C13" s="134"/>
      <c r="D13" s="134"/>
      <c r="E13" s="162"/>
      <c r="F13" s="162"/>
      <c r="G13" s="162"/>
      <c r="H13" s="162"/>
      <c r="I13" s="134"/>
      <c r="J13" s="134"/>
      <c r="K13" s="135"/>
      <c r="L13" s="29"/>
    </row>
    <row r="14" spans="2:14" ht="15" customHeight="1" x14ac:dyDescent="0.2">
      <c r="B14" s="161"/>
      <c r="C14" s="134"/>
      <c r="D14" s="134"/>
      <c r="E14" s="162"/>
      <c r="F14" s="162"/>
      <c r="G14" s="162"/>
      <c r="H14" s="162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3"/>
      <c r="F15" s="163"/>
      <c r="G15" s="163"/>
      <c r="H15" s="163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4"/>
      <c r="H16" s="155"/>
      <c r="I16" s="39">
        <v>39354445.409999996</v>
      </c>
      <c r="J16" s="39">
        <v>29297950.559999999</v>
      </c>
      <c r="K16" s="40">
        <v>10844637.689999999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8"/>
      <c r="H17" s="159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36" t="s">
        <v>39</v>
      </c>
      <c r="F18" s="204"/>
      <c r="G18" s="205"/>
      <c r="H18" s="136"/>
      <c r="I18" s="52"/>
      <c r="J18" s="52"/>
      <c r="K18" s="53">
        <f t="shared" ref="K18:K54" si="0">IF(IF(I18="",0,I18)=0,0,(IF(I18&gt;0,IF(J18&gt;I18,0,I18-J18),IF(J18&gt;I18,I18-J18,0))))</f>
        <v>0</v>
      </c>
      <c r="L18" s="54"/>
      <c r="M18" s="55" t="str">
        <f t="shared" ref="M18:M54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36" t="s">
        <v>42</v>
      </c>
      <c r="F19" s="204"/>
      <c r="G19" s="205"/>
      <c r="H19" s="136"/>
      <c r="I19" s="52">
        <v>1300000</v>
      </c>
      <c r="J19" s="52">
        <v>1375942.11</v>
      </c>
      <c r="K19" s="53">
        <f t="shared" si="0"/>
        <v>0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36" t="s">
        <v>44</v>
      </c>
      <c r="F20" s="204"/>
      <c r="G20" s="205"/>
      <c r="H20" s="136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36" t="s">
        <v>46</v>
      </c>
      <c r="F21" s="204"/>
      <c r="G21" s="205"/>
      <c r="H21" s="136"/>
      <c r="I21" s="52">
        <v>500</v>
      </c>
      <c r="J21" s="52">
        <v>6721.49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36" t="s">
        <v>48</v>
      </c>
      <c r="F22" s="204"/>
      <c r="G22" s="205"/>
      <c r="H22" s="136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36" t="s">
        <v>50</v>
      </c>
      <c r="F23" s="204"/>
      <c r="G23" s="205"/>
      <c r="H23" s="136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36" t="s">
        <v>52</v>
      </c>
      <c r="F24" s="204"/>
      <c r="G24" s="205"/>
      <c r="H24" s="136"/>
      <c r="I24" s="52">
        <v>1268600</v>
      </c>
      <c r="J24" s="52">
        <v>1305723.3</v>
      </c>
      <c r="K24" s="53">
        <f t="shared" si="0"/>
        <v>0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36" t="s">
        <v>54</v>
      </c>
      <c r="F25" s="204"/>
      <c r="G25" s="205"/>
      <c r="H25" s="136"/>
      <c r="I25" s="52">
        <v>7000</v>
      </c>
      <c r="J25" s="52">
        <v>7537.24</v>
      </c>
      <c r="K25" s="53">
        <f t="shared" si="0"/>
        <v>0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36" t="s">
        <v>56</v>
      </c>
      <c r="F26" s="204"/>
      <c r="G26" s="205"/>
      <c r="H26" s="136"/>
      <c r="I26" s="52">
        <v>1701300</v>
      </c>
      <c r="J26" s="52">
        <v>1353824.57</v>
      </c>
      <c r="K26" s="53">
        <f t="shared" si="0"/>
        <v>347475.42999999993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36" t="s">
        <v>58</v>
      </c>
      <c r="F27" s="204"/>
      <c r="G27" s="205"/>
      <c r="H27" s="136"/>
      <c r="I27" s="52">
        <v>-160000</v>
      </c>
      <c r="J27" s="52">
        <v>-145310.53</v>
      </c>
      <c r="K27" s="53">
        <f t="shared" si="0"/>
        <v>-14689.470000000001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36" t="s">
        <v>60</v>
      </c>
      <c r="F28" s="204"/>
      <c r="G28" s="205"/>
      <c r="H28" s="136"/>
      <c r="I28" s="52">
        <v>544000</v>
      </c>
      <c r="J28" s="52">
        <v>319318.82</v>
      </c>
      <c r="K28" s="53">
        <f t="shared" si="0"/>
        <v>224681.18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36" t="s">
        <v>62</v>
      </c>
      <c r="F29" s="204"/>
      <c r="G29" s="205"/>
      <c r="H29" s="136"/>
      <c r="I29" s="52">
        <v>2021000</v>
      </c>
      <c r="J29" s="52">
        <v>660022.75</v>
      </c>
      <c r="K29" s="53">
        <f t="shared" si="0"/>
        <v>1360977.25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36" t="s">
        <v>64</v>
      </c>
      <c r="F30" s="204"/>
      <c r="G30" s="205"/>
      <c r="H30" s="136"/>
      <c r="I30" s="52">
        <v>746000</v>
      </c>
      <c r="J30" s="52">
        <v>553826.12</v>
      </c>
      <c r="K30" s="53">
        <f t="shared" si="0"/>
        <v>192173.88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36" t="s">
        <v>66</v>
      </c>
      <c r="F31" s="204"/>
      <c r="G31" s="205"/>
      <c r="H31" s="136"/>
      <c r="I31" s="52">
        <v>5000</v>
      </c>
      <c r="J31" s="52">
        <v>4770</v>
      </c>
      <c r="K31" s="53">
        <f t="shared" si="0"/>
        <v>230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36" t="s">
        <v>68</v>
      </c>
      <c r="F32" s="204"/>
      <c r="G32" s="205"/>
      <c r="H32" s="136"/>
      <c r="I32" s="52">
        <v>0</v>
      </c>
      <c r="J32" s="52">
        <v>599616.47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36" t="s">
        <v>70</v>
      </c>
      <c r="F33" s="204"/>
      <c r="G33" s="205"/>
      <c r="H33" s="136"/>
      <c r="I33" s="52">
        <v>370000</v>
      </c>
      <c r="J33" s="52">
        <v>402242.08</v>
      </c>
      <c r="K33" s="53">
        <f t="shared" si="0"/>
        <v>0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36" t="s">
        <v>72</v>
      </c>
      <c r="F34" s="204"/>
      <c r="G34" s="205"/>
      <c r="H34" s="136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36" t="s">
        <v>74</v>
      </c>
      <c r="F35" s="204"/>
      <c r="G35" s="205"/>
      <c r="H35" s="136"/>
      <c r="I35" s="52">
        <v>120000</v>
      </c>
      <c r="J35" s="52">
        <v>135452.73000000001</v>
      </c>
      <c r="K35" s="53">
        <f t="shared" si="0"/>
        <v>0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36" t="s">
        <v>76</v>
      </c>
      <c r="F36" s="204"/>
      <c r="G36" s="205"/>
      <c r="H36" s="136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36" t="s">
        <v>78</v>
      </c>
      <c r="F37" s="204"/>
      <c r="G37" s="205"/>
      <c r="H37" s="136"/>
      <c r="I37" s="52">
        <v>0</v>
      </c>
      <c r="J37" s="52">
        <v>4000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36" t="s">
        <v>80</v>
      </c>
      <c r="F38" s="204"/>
      <c r="G38" s="205"/>
      <c r="H38" s="136"/>
      <c r="I38" s="52">
        <v>15064100</v>
      </c>
      <c r="J38" s="52">
        <v>13808800</v>
      </c>
      <c r="K38" s="53">
        <f t="shared" si="0"/>
        <v>1255300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36" t="s">
        <v>82</v>
      </c>
      <c r="F39" s="204"/>
      <c r="G39" s="205"/>
      <c r="H39" s="136"/>
      <c r="I39" s="52">
        <v>1069784.1000000001</v>
      </c>
      <c r="J39" s="52">
        <v>1069784.1000000001</v>
      </c>
      <c r="K39" s="53">
        <f t="shared" si="0"/>
        <v>0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36" t="s">
        <v>84</v>
      </c>
      <c r="F40" s="204"/>
      <c r="G40" s="205"/>
      <c r="H40" s="136"/>
      <c r="I40" s="52">
        <v>111681.48</v>
      </c>
      <c r="J40" s="52">
        <v>0</v>
      </c>
      <c r="K40" s="53">
        <f t="shared" si="0"/>
        <v>111681.48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36" t="s">
        <v>86</v>
      </c>
      <c r="F41" s="204"/>
      <c r="G41" s="205"/>
      <c r="H41" s="136"/>
      <c r="I41" s="52">
        <v>816000</v>
      </c>
      <c r="J41" s="52">
        <v>408000</v>
      </c>
      <c r="K41" s="53">
        <f t="shared" si="0"/>
        <v>408000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36" t="s">
        <v>86</v>
      </c>
      <c r="F42" s="204"/>
      <c r="G42" s="205"/>
      <c r="H42" s="136"/>
      <c r="I42" s="52">
        <v>500000</v>
      </c>
      <c r="J42" s="52">
        <v>500000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36" t="s">
        <v>86</v>
      </c>
      <c r="F43" s="204"/>
      <c r="G43" s="205"/>
      <c r="H43" s="136"/>
      <c r="I43" s="52">
        <v>1000000</v>
      </c>
      <c r="J43" s="52">
        <v>1000000</v>
      </c>
      <c r="K43" s="53">
        <f t="shared" si="0"/>
        <v>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36" t="s">
        <v>86</v>
      </c>
      <c r="F44" s="204"/>
      <c r="G44" s="205"/>
      <c r="H44" s="136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36" t="s">
        <v>88</v>
      </c>
      <c r="F45" s="204"/>
      <c r="G45" s="205"/>
      <c r="H45" s="136"/>
      <c r="I45" s="52">
        <v>259800</v>
      </c>
      <c r="J45" s="52">
        <v>210250</v>
      </c>
      <c r="K45" s="53">
        <f t="shared" si="0"/>
        <v>49550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36" t="s">
        <v>90</v>
      </c>
      <c r="F46" s="204"/>
      <c r="G46" s="205"/>
      <c r="H46" s="136"/>
      <c r="I46" s="52">
        <v>345500</v>
      </c>
      <c r="J46" s="52">
        <v>345500</v>
      </c>
      <c r="K46" s="53">
        <f t="shared" si="0"/>
        <v>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36" t="s">
        <v>92</v>
      </c>
      <c r="F47" s="204"/>
      <c r="G47" s="205"/>
      <c r="H47" s="136"/>
      <c r="I47" s="52">
        <v>542175.43999999994</v>
      </c>
      <c r="J47" s="52">
        <v>542175.43999999994</v>
      </c>
      <c r="K47" s="53">
        <f t="shared" si="0"/>
        <v>0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36" t="s">
        <v>92</v>
      </c>
      <c r="F48" s="204"/>
      <c r="G48" s="205"/>
      <c r="H48" s="136"/>
      <c r="I48" s="52">
        <v>9441135.6500000004</v>
      </c>
      <c r="J48" s="52">
        <v>2832340.69</v>
      </c>
      <c r="K48" s="53">
        <f t="shared" si="0"/>
        <v>6608794.9600000009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36" t="s">
        <v>92</v>
      </c>
      <c r="F49" s="204"/>
      <c r="G49" s="205"/>
      <c r="H49" s="136"/>
      <c r="I49" s="52">
        <v>128914.7</v>
      </c>
      <c r="J49" s="52">
        <v>103692.05</v>
      </c>
      <c r="K49" s="53">
        <f t="shared" si="0"/>
        <v>25222.649999999994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36" t="s">
        <v>92</v>
      </c>
      <c r="F50" s="204"/>
      <c r="G50" s="205"/>
      <c r="H50" s="136"/>
      <c r="I50" s="52">
        <v>1134754.04</v>
      </c>
      <c r="J50" s="52">
        <v>927393.41</v>
      </c>
      <c r="K50" s="53">
        <f t="shared" si="0"/>
        <v>207360.63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36" t="s">
        <v>94</v>
      </c>
      <c r="F51" s="204"/>
      <c r="G51" s="205"/>
      <c r="H51" s="136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36" t="s">
        <v>96</v>
      </c>
      <c r="F52" s="204"/>
      <c r="G52" s="205"/>
      <c r="H52" s="136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36" t="s">
        <v>98</v>
      </c>
      <c r="F53" s="204"/>
      <c r="G53" s="205"/>
      <c r="H53" s="136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143.1" customHeight="1" x14ac:dyDescent="0.2">
      <c r="B54" s="47" t="s">
        <v>99</v>
      </c>
      <c r="C54" s="48" t="s">
        <v>35</v>
      </c>
      <c r="D54" s="49" t="s">
        <v>100</v>
      </c>
      <c r="E54" s="136" t="s">
        <v>101</v>
      </c>
      <c r="F54" s="204"/>
      <c r="G54" s="205"/>
      <c r="H54" s="136"/>
      <c r="I54" s="52">
        <v>0</v>
      </c>
      <c r="J54" s="52">
        <v>11.79</v>
      </c>
      <c r="K54" s="53">
        <f t="shared" si="0"/>
        <v>0</v>
      </c>
      <c r="L54" s="54"/>
      <c r="M54" s="55" t="str">
        <f t="shared" si="1"/>
        <v>84611105430100000120</v>
      </c>
      <c r="N54" s="55"/>
      <c r="O54" s="55"/>
      <c r="P54" s="55"/>
      <c r="Q54" s="55"/>
      <c r="R54" s="55"/>
      <c r="S54" s="55"/>
      <c r="T54" s="55"/>
      <c r="U54" s="55"/>
    </row>
    <row r="55" spans="2:21" ht="0.75" customHeight="1" x14ac:dyDescent="0.2">
      <c r="B55" s="56"/>
      <c r="C55" s="57"/>
      <c r="D55" s="58"/>
      <c r="E55" s="139"/>
      <c r="F55" s="140"/>
      <c r="G55" s="141"/>
      <c r="H55" s="139"/>
      <c r="I55" s="61"/>
      <c r="J55" s="61"/>
      <c r="K55" s="62"/>
      <c r="L55" s="63"/>
    </row>
    <row r="56" spans="2:21" ht="15" customHeight="1" x14ac:dyDescent="0.2">
      <c r="B56" s="64"/>
      <c r="C56" s="65"/>
      <c r="D56" s="66"/>
      <c r="E56" s="66"/>
      <c r="F56" s="66"/>
      <c r="G56" s="66"/>
      <c r="H56" s="66"/>
      <c r="I56" s="67"/>
      <c r="J56" s="67"/>
      <c r="K56" s="66"/>
      <c r="L56" s="14"/>
    </row>
    <row r="57" spans="2:21" ht="12.75" customHeight="1" x14ac:dyDescent="0.25">
      <c r="B57" s="200" t="s">
        <v>265</v>
      </c>
      <c r="C57" s="200"/>
      <c r="D57" s="200"/>
      <c r="E57" s="200"/>
      <c r="F57" s="200"/>
      <c r="G57" s="200"/>
      <c r="H57" s="200"/>
      <c r="I57" s="200"/>
      <c r="J57" s="200"/>
      <c r="K57" s="200"/>
      <c r="L57" s="68"/>
    </row>
    <row r="58" spans="2:21" ht="15" customHeight="1" x14ac:dyDescent="0.2">
      <c r="B58" s="27"/>
      <c r="C58" s="27"/>
      <c r="D58" s="1"/>
      <c r="E58" s="1"/>
      <c r="F58" s="1"/>
      <c r="G58" s="1"/>
      <c r="H58" s="1"/>
      <c r="I58" s="28"/>
      <c r="J58" s="28"/>
      <c r="K58" s="69" t="s">
        <v>266</v>
      </c>
      <c r="L58" s="70"/>
    </row>
    <row r="59" spans="2:21" ht="12.75" customHeight="1" x14ac:dyDescent="0.2">
      <c r="B59" s="161" t="s">
        <v>25</v>
      </c>
      <c r="C59" s="134" t="s">
        <v>26</v>
      </c>
      <c r="D59" s="134" t="s">
        <v>104</v>
      </c>
      <c r="E59" s="134"/>
      <c r="F59" s="134"/>
      <c r="G59" s="134"/>
      <c r="H59" s="134"/>
      <c r="I59" s="134" t="s">
        <v>28</v>
      </c>
      <c r="J59" s="134" t="s">
        <v>29</v>
      </c>
      <c r="K59" s="135" t="s">
        <v>30</v>
      </c>
      <c r="L59" s="29"/>
    </row>
    <row r="60" spans="2:21" ht="15" customHeight="1" x14ac:dyDescent="0.2">
      <c r="B60" s="161"/>
      <c r="C60" s="134"/>
      <c r="D60" s="134"/>
      <c r="E60" s="162"/>
      <c r="F60" s="162"/>
      <c r="G60" s="162"/>
      <c r="H60" s="162"/>
      <c r="I60" s="134"/>
      <c r="J60" s="134"/>
      <c r="K60" s="135"/>
      <c r="L60" s="29"/>
    </row>
    <row r="61" spans="2:21" ht="15" customHeight="1" x14ac:dyDescent="0.2">
      <c r="B61" s="161"/>
      <c r="C61" s="134"/>
      <c r="D61" s="134"/>
      <c r="E61" s="162"/>
      <c r="F61" s="162"/>
      <c r="G61" s="162"/>
      <c r="H61" s="162"/>
      <c r="I61" s="134"/>
      <c r="J61" s="134"/>
      <c r="K61" s="135"/>
      <c r="L61" s="29"/>
    </row>
    <row r="62" spans="2:21" ht="13.5" customHeight="1" x14ac:dyDescent="0.2">
      <c r="B62" s="30">
        <v>1</v>
      </c>
      <c r="C62" s="31">
        <v>2</v>
      </c>
      <c r="D62" s="163">
        <v>3</v>
      </c>
      <c r="E62" s="163"/>
      <c r="F62" s="163"/>
      <c r="G62" s="163"/>
      <c r="H62" s="163"/>
      <c r="I62" s="33" t="s">
        <v>31</v>
      </c>
      <c r="J62" s="33" t="s">
        <v>32</v>
      </c>
      <c r="K62" s="34" t="s">
        <v>33</v>
      </c>
      <c r="L62" s="35"/>
    </row>
    <row r="63" spans="2:21" ht="15" customHeight="1" x14ac:dyDescent="0.2">
      <c r="B63" s="36" t="s">
        <v>105</v>
      </c>
      <c r="C63" s="37" t="s">
        <v>106</v>
      </c>
      <c r="D63" s="152" t="s">
        <v>36</v>
      </c>
      <c r="E63" s="153"/>
      <c r="F63" s="154"/>
      <c r="G63" s="154"/>
      <c r="H63" s="155"/>
      <c r="I63" s="39">
        <v>41231445.409999996</v>
      </c>
      <c r="J63" s="39">
        <v>27522938.34</v>
      </c>
      <c r="K63" s="40">
        <v>13708507.07</v>
      </c>
      <c r="L63" s="41"/>
    </row>
    <row r="64" spans="2:21" ht="12.75" customHeight="1" x14ac:dyDescent="0.2">
      <c r="B64" s="42" t="s">
        <v>37</v>
      </c>
      <c r="C64" s="43"/>
      <c r="D64" s="156"/>
      <c r="E64" s="157"/>
      <c r="F64" s="158"/>
      <c r="G64" s="158"/>
      <c r="H64" s="159"/>
      <c r="I64" s="45"/>
      <c r="J64" s="45"/>
      <c r="K64" s="46"/>
      <c r="L64" s="41"/>
    </row>
    <row r="65" spans="2:21" ht="21.4" customHeight="1" x14ac:dyDescent="0.2">
      <c r="B65" s="47" t="s">
        <v>267</v>
      </c>
      <c r="C65" s="48" t="s">
        <v>106</v>
      </c>
      <c r="D65" s="49" t="s">
        <v>2</v>
      </c>
      <c r="E65" s="71" t="s">
        <v>108</v>
      </c>
      <c r="F65" s="71" t="s">
        <v>109</v>
      </c>
      <c r="G65" s="71" t="s">
        <v>110</v>
      </c>
      <c r="H65" s="50"/>
      <c r="I65" s="52">
        <v>730000</v>
      </c>
      <c r="J65" s="52">
        <v>594703.06999999995</v>
      </c>
      <c r="K65" s="53">
        <f t="shared" ref="K65:K96" si="2">IF(IF(I65="",0,I65)=0,0,(IF(I65&gt;0,IF(J65&gt;I65,0,I65-J65),IF(J65&gt;I65,I65-J65,0))))</f>
        <v>135296.93000000005</v>
      </c>
      <c r="L65" s="73"/>
      <c r="M65" s="55" t="str">
        <f t="shared" ref="M65:M96" si="3">IF(D65="","000",D65)&amp;IF(E65="","0000",E65)&amp;IF(F65="","0000000000",F65)&amp;IF(G65="","000",G65)&amp;H65</f>
        <v>44001029120001000121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268</v>
      </c>
      <c r="C66" s="48" t="s">
        <v>106</v>
      </c>
      <c r="D66" s="49" t="s">
        <v>2</v>
      </c>
      <c r="E66" s="71" t="s">
        <v>108</v>
      </c>
      <c r="F66" s="71" t="s">
        <v>109</v>
      </c>
      <c r="G66" s="71" t="s">
        <v>112</v>
      </c>
      <c r="H66" s="50"/>
      <c r="I66" s="52">
        <v>44500</v>
      </c>
      <c r="J66" s="52">
        <v>44500</v>
      </c>
      <c r="K66" s="53">
        <f t="shared" si="2"/>
        <v>0</v>
      </c>
      <c r="L66" s="73"/>
      <c r="M66" s="55" t="str">
        <f t="shared" si="3"/>
        <v>44001029120001000122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269</v>
      </c>
      <c r="C67" s="48" t="s">
        <v>106</v>
      </c>
      <c r="D67" s="49" t="s">
        <v>2</v>
      </c>
      <c r="E67" s="71" t="s">
        <v>108</v>
      </c>
      <c r="F67" s="71" t="s">
        <v>109</v>
      </c>
      <c r="G67" s="71" t="s">
        <v>114</v>
      </c>
      <c r="H67" s="50"/>
      <c r="I67" s="52">
        <v>220000</v>
      </c>
      <c r="J67" s="52">
        <v>165239.96</v>
      </c>
      <c r="K67" s="53">
        <f t="shared" si="2"/>
        <v>54760.040000000008</v>
      </c>
      <c r="L67" s="73"/>
      <c r="M67" s="55" t="str">
        <f t="shared" si="3"/>
        <v>44001029120001000129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 x14ac:dyDescent="0.2">
      <c r="B68" s="47" t="s">
        <v>270</v>
      </c>
      <c r="C68" s="48" t="s">
        <v>106</v>
      </c>
      <c r="D68" s="49" t="s">
        <v>2</v>
      </c>
      <c r="E68" s="71" t="s">
        <v>116</v>
      </c>
      <c r="F68" s="71" t="s">
        <v>117</v>
      </c>
      <c r="G68" s="71" t="s">
        <v>118</v>
      </c>
      <c r="H68" s="50"/>
      <c r="I68" s="52">
        <v>5000</v>
      </c>
      <c r="J68" s="52">
        <v>5000</v>
      </c>
      <c r="K68" s="53">
        <f t="shared" si="2"/>
        <v>0</v>
      </c>
      <c r="L68" s="73"/>
      <c r="M68" s="55" t="str">
        <f t="shared" si="3"/>
        <v>44001039220001000244</v>
      </c>
      <c r="N68" s="55"/>
      <c r="O68" s="55"/>
      <c r="P68" s="55"/>
      <c r="Q68" s="55"/>
      <c r="R68" s="55"/>
      <c r="S68" s="55"/>
      <c r="T68" s="55"/>
      <c r="U68" s="55"/>
    </row>
    <row r="69" spans="2:21" ht="21.4" customHeight="1" x14ac:dyDescent="0.2">
      <c r="B69" s="47" t="s">
        <v>267</v>
      </c>
      <c r="C69" s="48" t="s">
        <v>106</v>
      </c>
      <c r="D69" s="49" t="s">
        <v>2</v>
      </c>
      <c r="E69" s="71" t="s">
        <v>119</v>
      </c>
      <c r="F69" s="71" t="s">
        <v>120</v>
      </c>
      <c r="G69" s="71" t="s">
        <v>110</v>
      </c>
      <c r="H69" s="50"/>
      <c r="I69" s="52">
        <v>193400</v>
      </c>
      <c r="J69" s="52">
        <v>145044</v>
      </c>
      <c r="K69" s="53">
        <f t="shared" si="2"/>
        <v>48356</v>
      </c>
      <c r="L69" s="73"/>
      <c r="M69" s="55" t="str">
        <f t="shared" si="3"/>
        <v>44001049210070280121</v>
      </c>
      <c r="N69" s="55"/>
      <c r="O69" s="55"/>
      <c r="P69" s="55"/>
      <c r="Q69" s="55"/>
      <c r="R69" s="55"/>
      <c r="S69" s="55"/>
      <c r="T69" s="55"/>
      <c r="U69" s="55"/>
    </row>
    <row r="70" spans="2:21" ht="31.7" customHeight="1" x14ac:dyDescent="0.2">
      <c r="B70" s="47" t="s">
        <v>269</v>
      </c>
      <c r="C70" s="48" t="s">
        <v>106</v>
      </c>
      <c r="D70" s="49" t="s">
        <v>2</v>
      </c>
      <c r="E70" s="71" t="s">
        <v>119</v>
      </c>
      <c r="F70" s="71" t="s">
        <v>120</v>
      </c>
      <c r="G70" s="71" t="s">
        <v>114</v>
      </c>
      <c r="H70" s="50"/>
      <c r="I70" s="52">
        <v>58400</v>
      </c>
      <c r="J70" s="52">
        <v>43803</v>
      </c>
      <c r="K70" s="53">
        <f t="shared" si="2"/>
        <v>14597</v>
      </c>
      <c r="L70" s="73"/>
      <c r="M70" s="55" t="str">
        <f t="shared" si="3"/>
        <v>44001049210070280129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270</v>
      </c>
      <c r="C71" s="48" t="s">
        <v>106</v>
      </c>
      <c r="D71" s="49" t="s">
        <v>2</v>
      </c>
      <c r="E71" s="71" t="s">
        <v>119</v>
      </c>
      <c r="F71" s="71" t="s">
        <v>120</v>
      </c>
      <c r="G71" s="71" t="s">
        <v>118</v>
      </c>
      <c r="H71" s="50"/>
      <c r="I71" s="52">
        <v>7500</v>
      </c>
      <c r="J71" s="52">
        <v>7500</v>
      </c>
      <c r="K71" s="53">
        <f t="shared" si="2"/>
        <v>0</v>
      </c>
      <c r="L71" s="73"/>
      <c r="M71" s="55" t="str">
        <f t="shared" si="3"/>
        <v>44001049210070280244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270</v>
      </c>
      <c r="C72" s="48" t="s">
        <v>106</v>
      </c>
      <c r="D72" s="49" t="s">
        <v>2</v>
      </c>
      <c r="E72" s="71" t="s">
        <v>119</v>
      </c>
      <c r="F72" s="71" t="s">
        <v>121</v>
      </c>
      <c r="G72" s="71" t="s">
        <v>118</v>
      </c>
      <c r="H72" s="50"/>
      <c r="I72" s="52">
        <v>500</v>
      </c>
      <c r="J72" s="52">
        <v>0</v>
      </c>
      <c r="K72" s="53">
        <f t="shared" si="2"/>
        <v>500</v>
      </c>
      <c r="L72" s="73"/>
      <c r="M72" s="55" t="str">
        <f t="shared" si="3"/>
        <v>44001049210070650244</v>
      </c>
      <c r="N72" s="55"/>
      <c r="O72" s="55"/>
      <c r="P72" s="55"/>
      <c r="Q72" s="55"/>
      <c r="R72" s="55"/>
      <c r="S72" s="55"/>
      <c r="T72" s="55"/>
      <c r="U72" s="55"/>
    </row>
    <row r="73" spans="2:21" ht="21.4" customHeight="1" x14ac:dyDescent="0.2">
      <c r="B73" s="47" t="s">
        <v>267</v>
      </c>
      <c r="C73" s="48" t="s">
        <v>106</v>
      </c>
      <c r="D73" s="49" t="s">
        <v>2</v>
      </c>
      <c r="E73" s="71" t="s">
        <v>119</v>
      </c>
      <c r="F73" s="71" t="s">
        <v>122</v>
      </c>
      <c r="G73" s="71" t="s">
        <v>110</v>
      </c>
      <c r="H73" s="50"/>
      <c r="I73" s="52">
        <v>5153000</v>
      </c>
      <c r="J73" s="52">
        <v>3990623.76</v>
      </c>
      <c r="K73" s="53">
        <f t="shared" si="2"/>
        <v>1162376.2400000002</v>
      </c>
      <c r="L73" s="73"/>
      <c r="M73" s="55" t="str">
        <f t="shared" si="3"/>
        <v>44001049320001000121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268</v>
      </c>
      <c r="C74" s="48" t="s">
        <v>106</v>
      </c>
      <c r="D74" s="49" t="s">
        <v>2</v>
      </c>
      <c r="E74" s="71" t="s">
        <v>119</v>
      </c>
      <c r="F74" s="71" t="s">
        <v>122</v>
      </c>
      <c r="G74" s="71" t="s">
        <v>112</v>
      </c>
      <c r="H74" s="50"/>
      <c r="I74" s="52">
        <v>267000</v>
      </c>
      <c r="J74" s="52">
        <v>134900</v>
      </c>
      <c r="K74" s="53">
        <f t="shared" si="2"/>
        <v>132100</v>
      </c>
      <c r="L74" s="73"/>
      <c r="M74" s="55" t="str">
        <f t="shared" si="3"/>
        <v>44001049320001000122</v>
      </c>
      <c r="N74" s="55"/>
      <c r="O74" s="55"/>
      <c r="P74" s="55"/>
      <c r="Q74" s="55"/>
      <c r="R74" s="55"/>
      <c r="S74" s="55"/>
      <c r="T74" s="55"/>
      <c r="U74" s="55"/>
    </row>
    <row r="75" spans="2:21" ht="31.7" customHeight="1" x14ac:dyDescent="0.2">
      <c r="B75" s="47" t="s">
        <v>269</v>
      </c>
      <c r="C75" s="48" t="s">
        <v>106</v>
      </c>
      <c r="D75" s="49" t="s">
        <v>2</v>
      </c>
      <c r="E75" s="71" t="s">
        <v>119</v>
      </c>
      <c r="F75" s="71" t="s">
        <v>122</v>
      </c>
      <c r="G75" s="71" t="s">
        <v>114</v>
      </c>
      <c r="H75" s="50"/>
      <c r="I75" s="52">
        <v>1556100</v>
      </c>
      <c r="J75" s="52">
        <v>1144530.6000000001</v>
      </c>
      <c r="K75" s="53">
        <f t="shared" si="2"/>
        <v>411569.39999999991</v>
      </c>
      <c r="L75" s="73"/>
      <c r="M75" s="55" t="str">
        <f t="shared" si="3"/>
        <v>44001049320001000129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270</v>
      </c>
      <c r="C76" s="48" t="s">
        <v>106</v>
      </c>
      <c r="D76" s="49" t="s">
        <v>2</v>
      </c>
      <c r="E76" s="71" t="s">
        <v>119</v>
      </c>
      <c r="F76" s="71" t="s">
        <v>122</v>
      </c>
      <c r="G76" s="71" t="s">
        <v>118</v>
      </c>
      <c r="H76" s="50"/>
      <c r="I76" s="52">
        <v>1254840</v>
      </c>
      <c r="J76" s="52">
        <v>1208153.26</v>
      </c>
      <c r="K76" s="53">
        <f t="shared" si="2"/>
        <v>46686.739999999991</v>
      </c>
      <c r="L76" s="73"/>
      <c r="M76" s="55" t="str">
        <f t="shared" si="3"/>
        <v>44001049320001000244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271</v>
      </c>
      <c r="C77" s="48" t="s">
        <v>106</v>
      </c>
      <c r="D77" s="49" t="s">
        <v>2</v>
      </c>
      <c r="E77" s="71" t="s">
        <v>119</v>
      </c>
      <c r="F77" s="71" t="s">
        <v>122</v>
      </c>
      <c r="G77" s="71" t="s">
        <v>124</v>
      </c>
      <c r="H77" s="50"/>
      <c r="I77" s="52">
        <v>1200000</v>
      </c>
      <c r="J77" s="52">
        <v>876229.59</v>
      </c>
      <c r="K77" s="53">
        <f t="shared" si="2"/>
        <v>323770.41000000003</v>
      </c>
      <c r="L77" s="73"/>
      <c r="M77" s="55" t="str">
        <f t="shared" si="3"/>
        <v>44001049320001000247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272</v>
      </c>
      <c r="C78" s="48" t="s">
        <v>106</v>
      </c>
      <c r="D78" s="49" t="s">
        <v>2</v>
      </c>
      <c r="E78" s="71" t="s">
        <v>119</v>
      </c>
      <c r="F78" s="71" t="s">
        <v>122</v>
      </c>
      <c r="G78" s="71" t="s">
        <v>126</v>
      </c>
      <c r="H78" s="50"/>
      <c r="I78" s="52">
        <v>0</v>
      </c>
      <c r="J78" s="52">
        <v>0</v>
      </c>
      <c r="K78" s="53">
        <f t="shared" si="2"/>
        <v>0</v>
      </c>
      <c r="L78" s="73"/>
      <c r="M78" s="55" t="str">
        <f t="shared" si="3"/>
        <v>44001049320001000852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273</v>
      </c>
      <c r="C79" s="48" t="s">
        <v>106</v>
      </c>
      <c r="D79" s="49" t="s">
        <v>2</v>
      </c>
      <c r="E79" s="71" t="s">
        <v>128</v>
      </c>
      <c r="F79" s="71" t="s">
        <v>129</v>
      </c>
      <c r="G79" s="71" t="s">
        <v>130</v>
      </c>
      <c r="H79" s="50"/>
      <c r="I79" s="52">
        <v>119000</v>
      </c>
      <c r="J79" s="52">
        <v>89250</v>
      </c>
      <c r="K79" s="53">
        <f t="shared" si="2"/>
        <v>29750</v>
      </c>
      <c r="L79" s="73"/>
      <c r="M79" s="55" t="str">
        <f t="shared" si="3"/>
        <v>44001068810063230540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274</v>
      </c>
      <c r="C80" s="48" t="s">
        <v>106</v>
      </c>
      <c r="D80" s="49" t="s">
        <v>2</v>
      </c>
      <c r="E80" s="71" t="s">
        <v>132</v>
      </c>
      <c r="F80" s="71" t="s">
        <v>133</v>
      </c>
      <c r="G80" s="71" t="s">
        <v>134</v>
      </c>
      <c r="H80" s="50"/>
      <c r="I80" s="52">
        <v>10000</v>
      </c>
      <c r="J80" s="52">
        <v>0</v>
      </c>
      <c r="K80" s="53">
        <f t="shared" si="2"/>
        <v>10000</v>
      </c>
      <c r="L80" s="73"/>
      <c r="M80" s="55" t="str">
        <f t="shared" si="3"/>
        <v>44001119590021020870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270</v>
      </c>
      <c r="C81" s="48" t="s">
        <v>106</v>
      </c>
      <c r="D81" s="49" t="s">
        <v>2</v>
      </c>
      <c r="E81" s="71" t="s">
        <v>135</v>
      </c>
      <c r="F81" s="71" t="s">
        <v>136</v>
      </c>
      <c r="G81" s="71" t="s">
        <v>118</v>
      </c>
      <c r="H81" s="50"/>
      <c r="I81" s="52">
        <v>96000</v>
      </c>
      <c r="J81" s="52">
        <v>95072</v>
      </c>
      <c r="K81" s="53">
        <f t="shared" si="2"/>
        <v>928</v>
      </c>
      <c r="L81" s="73"/>
      <c r="M81" s="55" t="str">
        <f t="shared" si="3"/>
        <v>44001130100199990244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270</v>
      </c>
      <c r="C82" s="48" t="s">
        <v>106</v>
      </c>
      <c r="D82" s="49" t="s">
        <v>2</v>
      </c>
      <c r="E82" s="71" t="s">
        <v>135</v>
      </c>
      <c r="F82" s="71" t="s">
        <v>137</v>
      </c>
      <c r="G82" s="71" t="s">
        <v>118</v>
      </c>
      <c r="H82" s="50"/>
      <c r="I82" s="52">
        <v>33000</v>
      </c>
      <c r="J82" s="52">
        <v>28940</v>
      </c>
      <c r="K82" s="53">
        <f t="shared" si="2"/>
        <v>4060</v>
      </c>
      <c r="L82" s="73"/>
      <c r="M82" s="55" t="str">
        <f t="shared" si="3"/>
        <v>44001130100299990244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270</v>
      </c>
      <c r="C83" s="48" t="s">
        <v>106</v>
      </c>
      <c r="D83" s="49" t="s">
        <v>2</v>
      </c>
      <c r="E83" s="71" t="s">
        <v>135</v>
      </c>
      <c r="F83" s="71" t="s">
        <v>138</v>
      </c>
      <c r="G83" s="71" t="s">
        <v>118</v>
      </c>
      <c r="H83" s="50"/>
      <c r="I83" s="52">
        <v>40000</v>
      </c>
      <c r="J83" s="52">
        <v>4264</v>
      </c>
      <c r="K83" s="53">
        <f t="shared" si="2"/>
        <v>35736</v>
      </c>
      <c r="L83" s="73"/>
      <c r="M83" s="55" t="str">
        <f t="shared" si="3"/>
        <v>44001130200299990244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270</v>
      </c>
      <c r="C84" s="48" t="s">
        <v>106</v>
      </c>
      <c r="D84" s="49" t="s">
        <v>2</v>
      </c>
      <c r="E84" s="71" t="s">
        <v>135</v>
      </c>
      <c r="F84" s="71" t="s">
        <v>139</v>
      </c>
      <c r="G84" s="71" t="s">
        <v>118</v>
      </c>
      <c r="H84" s="50"/>
      <c r="I84" s="52">
        <v>10000</v>
      </c>
      <c r="J84" s="52">
        <v>10000</v>
      </c>
      <c r="K84" s="53">
        <f t="shared" si="2"/>
        <v>0</v>
      </c>
      <c r="L84" s="73"/>
      <c r="M84" s="55" t="str">
        <f t="shared" si="3"/>
        <v>44001130900399990244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275</v>
      </c>
      <c r="C85" s="48" t="s">
        <v>106</v>
      </c>
      <c r="D85" s="49" t="s">
        <v>2</v>
      </c>
      <c r="E85" s="71" t="s">
        <v>135</v>
      </c>
      <c r="F85" s="71" t="s">
        <v>141</v>
      </c>
      <c r="G85" s="71" t="s">
        <v>142</v>
      </c>
      <c r="H85" s="50"/>
      <c r="I85" s="52">
        <v>226968</v>
      </c>
      <c r="J85" s="52">
        <v>0</v>
      </c>
      <c r="K85" s="53">
        <f t="shared" si="2"/>
        <v>226968</v>
      </c>
      <c r="L85" s="73"/>
      <c r="M85" s="55" t="str">
        <f t="shared" si="3"/>
        <v>44001138620082010360</v>
      </c>
      <c r="N85" s="55"/>
      <c r="O85" s="55"/>
      <c r="P85" s="55"/>
      <c r="Q85" s="55"/>
      <c r="R85" s="55"/>
      <c r="S85" s="55"/>
      <c r="T85" s="55"/>
      <c r="U85" s="55"/>
    </row>
    <row r="86" spans="2:21" ht="31.7" customHeight="1" x14ac:dyDescent="0.2">
      <c r="B86" s="47" t="s">
        <v>276</v>
      </c>
      <c r="C86" s="48" t="s">
        <v>106</v>
      </c>
      <c r="D86" s="49" t="s">
        <v>2</v>
      </c>
      <c r="E86" s="71" t="s">
        <v>135</v>
      </c>
      <c r="F86" s="71" t="s">
        <v>141</v>
      </c>
      <c r="G86" s="71" t="s">
        <v>144</v>
      </c>
      <c r="H86" s="50"/>
      <c r="I86" s="52">
        <v>5000</v>
      </c>
      <c r="J86" s="52">
        <v>2531</v>
      </c>
      <c r="K86" s="53">
        <f t="shared" si="2"/>
        <v>2469</v>
      </c>
      <c r="L86" s="73"/>
      <c r="M86" s="55" t="str">
        <f t="shared" si="3"/>
        <v>44001138620082010831</v>
      </c>
      <c r="N86" s="55"/>
      <c r="O86" s="55"/>
      <c r="P86" s="55"/>
      <c r="Q86" s="55"/>
      <c r="R86" s="55"/>
      <c r="S86" s="55"/>
      <c r="T86" s="55"/>
      <c r="U86" s="55"/>
    </row>
    <row r="87" spans="2:21" ht="21.4" customHeight="1" x14ac:dyDescent="0.2">
      <c r="B87" s="47" t="s">
        <v>277</v>
      </c>
      <c r="C87" s="48" t="s">
        <v>106</v>
      </c>
      <c r="D87" s="49" t="s">
        <v>2</v>
      </c>
      <c r="E87" s="71" t="s">
        <v>135</v>
      </c>
      <c r="F87" s="71" t="s">
        <v>141</v>
      </c>
      <c r="G87" s="71" t="s">
        <v>146</v>
      </c>
      <c r="H87" s="50"/>
      <c r="I87" s="52">
        <v>25000</v>
      </c>
      <c r="J87" s="52">
        <v>3135</v>
      </c>
      <c r="K87" s="53">
        <f t="shared" si="2"/>
        <v>21865</v>
      </c>
      <c r="L87" s="73"/>
      <c r="M87" s="55" t="str">
        <f t="shared" si="3"/>
        <v>44001138620082010851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272</v>
      </c>
      <c r="C88" s="48" t="s">
        <v>106</v>
      </c>
      <c r="D88" s="49" t="s">
        <v>2</v>
      </c>
      <c r="E88" s="71" t="s">
        <v>135</v>
      </c>
      <c r="F88" s="71" t="s">
        <v>141</v>
      </c>
      <c r="G88" s="71" t="s">
        <v>126</v>
      </c>
      <c r="H88" s="50"/>
      <c r="I88" s="52">
        <v>50000</v>
      </c>
      <c r="J88" s="52">
        <v>19720</v>
      </c>
      <c r="K88" s="53">
        <f t="shared" si="2"/>
        <v>30280</v>
      </c>
      <c r="L88" s="73"/>
      <c r="M88" s="55" t="str">
        <f t="shared" si="3"/>
        <v>44001138620082010852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278</v>
      </c>
      <c r="C89" s="48" t="s">
        <v>106</v>
      </c>
      <c r="D89" s="49" t="s">
        <v>2</v>
      </c>
      <c r="E89" s="71" t="s">
        <v>135</v>
      </c>
      <c r="F89" s="71" t="s">
        <v>141</v>
      </c>
      <c r="G89" s="71" t="s">
        <v>148</v>
      </c>
      <c r="H89" s="50"/>
      <c r="I89" s="52">
        <v>49570</v>
      </c>
      <c r="J89" s="52">
        <v>18725.09</v>
      </c>
      <c r="K89" s="53">
        <f t="shared" si="2"/>
        <v>30844.91</v>
      </c>
      <c r="L89" s="73"/>
      <c r="M89" s="55" t="str">
        <f t="shared" si="3"/>
        <v>44001138620082010853</v>
      </c>
      <c r="N89" s="55"/>
      <c r="O89" s="55"/>
      <c r="P89" s="55"/>
      <c r="Q89" s="55"/>
      <c r="R89" s="55"/>
      <c r="S89" s="55"/>
      <c r="T89" s="55"/>
      <c r="U89" s="55"/>
    </row>
    <row r="90" spans="2:21" ht="21.4" customHeight="1" x14ac:dyDescent="0.2">
      <c r="B90" s="47" t="s">
        <v>267</v>
      </c>
      <c r="C90" s="48" t="s">
        <v>106</v>
      </c>
      <c r="D90" s="49" t="s">
        <v>2</v>
      </c>
      <c r="E90" s="71" t="s">
        <v>149</v>
      </c>
      <c r="F90" s="71" t="s">
        <v>150</v>
      </c>
      <c r="G90" s="71" t="s">
        <v>110</v>
      </c>
      <c r="H90" s="50"/>
      <c r="I90" s="52">
        <v>240000</v>
      </c>
      <c r="J90" s="52">
        <v>168930.87</v>
      </c>
      <c r="K90" s="53">
        <f t="shared" si="2"/>
        <v>71069.13</v>
      </c>
      <c r="L90" s="73"/>
      <c r="M90" s="55" t="str">
        <f t="shared" si="3"/>
        <v>44002039820051180121</v>
      </c>
      <c r="N90" s="55"/>
      <c r="O90" s="55"/>
      <c r="P90" s="55"/>
      <c r="Q90" s="55"/>
      <c r="R90" s="55"/>
      <c r="S90" s="55"/>
      <c r="T90" s="55"/>
      <c r="U90" s="55"/>
    </row>
    <row r="91" spans="2:21" ht="31.7" customHeight="1" x14ac:dyDescent="0.2">
      <c r="B91" s="47" t="s">
        <v>269</v>
      </c>
      <c r="C91" s="48" t="s">
        <v>106</v>
      </c>
      <c r="D91" s="49" t="s">
        <v>2</v>
      </c>
      <c r="E91" s="71" t="s">
        <v>149</v>
      </c>
      <c r="F91" s="71" t="s">
        <v>150</v>
      </c>
      <c r="G91" s="71" t="s">
        <v>114</v>
      </c>
      <c r="H91" s="50"/>
      <c r="I91" s="52">
        <v>72480</v>
      </c>
      <c r="J91" s="52">
        <v>42666</v>
      </c>
      <c r="K91" s="53">
        <f t="shared" si="2"/>
        <v>29814</v>
      </c>
      <c r="L91" s="73"/>
      <c r="M91" s="55" t="str">
        <f t="shared" si="3"/>
        <v>44002039820051180129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270</v>
      </c>
      <c r="C92" s="48" t="s">
        <v>106</v>
      </c>
      <c r="D92" s="49" t="s">
        <v>2</v>
      </c>
      <c r="E92" s="71" t="s">
        <v>149</v>
      </c>
      <c r="F92" s="71" t="s">
        <v>150</v>
      </c>
      <c r="G92" s="71" t="s">
        <v>118</v>
      </c>
      <c r="H92" s="50"/>
      <c r="I92" s="52">
        <v>33020</v>
      </c>
      <c r="J92" s="52">
        <v>22540</v>
      </c>
      <c r="K92" s="53">
        <f t="shared" si="2"/>
        <v>10480</v>
      </c>
      <c r="L92" s="73"/>
      <c r="M92" s="55" t="str">
        <f t="shared" si="3"/>
        <v>44002039820051180244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270</v>
      </c>
      <c r="C93" s="48" t="s">
        <v>106</v>
      </c>
      <c r="D93" s="49" t="s">
        <v>2</v>
      </c>
      <c r="E93" s="71" t="s">
        <v>151</v>
      </c>
      <c r="F93" s="71" t="s">
        <v>152</v>
      </c>
      <c r="G93" s="71" t="s">
        <v>118</v>
      </c>
      <c r="H93" s="50"/>
      <c r="I93" s="52">
        <v>560200</v>
      </c>
      <c r="J93" s="52">
        <v>402013.37</v>
      </c>
      <c r="K93" s="53">
        <f t="shared" si="2"/>
        <v>158186.63</v>
      </c>
      <c r="L93" s="73"/>
      <c r="M93" s="55" t="str">
        <f t="shared" si="3"/>
        <v>44003100400199990244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270</v>
      </c>
      <c r="C94" s="48" t="s">
        <v>106</v>
      </c>
      <c r="D94" s="49" t="s">
        <v>2</v>
      </c>
      <c r="E94" s="71" t="s">
        <v>151</v>
      </c>
      <c r="F94" s="71" t="s">
        <v>153</v>
      </c>
      <c r="G94" s="71" t="s">
        <v>118</v>
      </c>
      <c r="H94" s="50"/>
      <c r="I94" s="52">
        <v>40000</v>
      </c>
      <c r="J94" s="52">
        <v>38250</v>
      </c>
      <c r="K94" s="53">
        <f t="shared" si="2"/>
        <v>1750</v>
      </c>
      <c r="L94" s="73"/>
      <c r="M94" s="55" t="str">
        <f t="shared" si="3"/>
        <v>44003100400299990244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270</v>
      </c>
      <c r="C95" s="48" t="s">
        <v>106</v>
      </c>
      <c r="D95" s="49" t="s">
        <v>2</v>
      </c>
      <c r="E95" s="71" t="s">
        <v>154</v>
      </c>
      <c r="F95" s="71" t="s">
        <v>155</v>
      </c>
      <c r="G95" s="71" t="s">
        <v>118</v>
      </c>
      <c r="H95" s="50"/>
      <c r="I95" s="52">
        <v>86822.61</v>
      </c>
      <c r="J95" s="52">
        <v>0</v>
      </c>
      <c r="K95" s="53">
        <f t="shared" si="2"/>
        <v>86822.61</v>
      </c>
      <c r="L95" s="73"/>
      <c r="M95" s="55" t="str">
        <f t="shared" si="3"/>
        <v>440040510005L5992244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270</v>
      </c>
      <c r="C96" s="48" t="s">
        <v>106</v>
      </c>
      <c r="D96" s="49" t="s">
        <v>2</v>
      </c>
      <c r="E96" s="71" t="s">
        <v>154</v>
      </c>
      <c r="F96" s="71" t="s">
        <v>156</v>
      </c>
      <c r="G96" s="71" t="s">
        <v>118</v>
      </c>
      <c r="H96" s="50"/>
      <c r="I96" s="52">
        <v>30736.84</v>
      </c>
      <c r="J96" s="52">
        <v>0</v>
      </c>
      <c r="K96" s="53">
        <f t="shared" si="2"/>
        <v>30736.84</v>
      </c>
      <c r="L96" s="73"/>
      <c r="M96" s="55" t="str">
        <f t="shared" si="3"/>
        <v>440040510005L5993244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270</v>
      </c>
      <c r="C97" s="48" t="s">
        <v>106</v>
      </c>
      <c r="D97" s="49" t="s">
        <v>2</v>
      </c>
      <c r="E97" s="71" t="s">
        <v>157</v>
      </c>
      <c r="F97" s="71" t="s">
        <v>158</v>
      </c>
      <c r="G97" s="71" t="s">
        <v>118</v>
      </c>
      <c r="H97" s="50"/>
      <c r="I97" s="52">
        <v>816000</v>
      </c>
      <c r="J97" s="52">
        <v>408000</v>
      </c>
      <c r="K97" s="53">
        <f t="shared" ref="K97:K128" si="4">IF(IF(I97="",0,I97)=0,0,(IF(I97&gt;0,IF(J97&gt;I97,0,I97-J97),IF(J97&gt;I97,I97-J97,0))))</f>
        <v>408000</v>
      </c>
      <c r="L97" s="73"/>
      <c r="M97" s="55" t="str">
        <f t="shared" ref="M97:M132" si="5">IF(D97="","000",D97)&amp;IF(E97="","0000",E97)&amp;IF(F97="","0000000000",F97)&amp;IF(G97="","000",G97)&amp;H97</f>
        <v>44004090300171520244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270</v>
      </c>
      <c r="C98" s="48" t="s">
        <v>106</v>
      </c>
      <c r="D98" s="49" t="s">
        <v>2</v>
      </c>
      <c r="E98" s="71" t="s">
        <v>157</v>
      </c>
      <c r="F98" s="71" t="s">
        <v>159</v>
      </c>
      <c r="G98" s="71" t="s">
        <v>118</v>
      </c>
      <c r="H98" s="50"/>
      <c r="I98" s="52">
        <v>3174000</v>
      </c>
      <c r="J98" s="52">
        <v>2696672.92</v>
      </c>
      <c r="K98" s="53">
        <f t="shared" si="4"/>
        <v>477327.08000000007</v>
      </c>
      <c r="L98" s="73"/>
      <c r="M98" s="55" t="str">
        <f t="shared" si="5"/>
        <v>44004090300199990244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270</v>
      </c>
      <c r="C99" s="48" t="s">
        <v>106</v>
      </c>
      <c r="D99" s="49" t="s">
        <v>2</v>
      </c>
      <c r="E99" s="71" t="s">
        <v>157</v>
      </c>
      <c r="F99" s="71" t="s">
        <v>160</v>
      </c>
      <c r="G99" s="71" t="s">
        <v>118</v>
      </c>
      <c r="H99" s="50"/>
      <c r="I99" s="52">
        <v>42900</v>
      </c>
      <c r="J99" s="52">
        <v>31075.279999999999</v>
      </c>
      <c r="K99" s="53">
        <f t="shared" si="4"/>
        <v>11824.720000000001</v>
      </c>
      <c r="L99" s="73"/>
      <c r="M99" s="55" t="str">
        <f t="shared" si="5"/>
        <v>440040903001S1520244</v>
      </c>
      <c r="N99" s="55"/>
      <c r="O99" s="55"/>
      <c r="P99" s="55"/>
      <c r="Q99" s="55"/>
      <c r="R99" s="55"/>
      <c r="S99" s="55"/>
      <c r="T99" s="55"/>
      <c r="U99" s="55"/>
    </row>
    <row r="100" spans="2:21" ht="21.4" customHeight="1" x14ac:dyDescent="0.2">
      <c r="B100" s="47" t="s">
        <v>279</v>
      </c>
      <c r="C100" s="48" t="s">
        <v>106</v>
      </c>
      <c r="D100" s="49" t="s">
        <v>2</v>
      </c>
      <c r="E100" s="71" t="s">
        <v>162</v>
      </c>
      <c r="F100" s="71" t="s">
        <v>163</v>
      </c>
      <c r="G100" s="71" t="s">
        <v>164</v>
      </c>
      <c r="H100" s="50"/>
      <c r="I100" s="52">
        <v>542175.43999999994</v>
      </c>
      <c r="J100" s="52">
        <v>542175.43999999994</v>
      </c>
      <c r="K100" s="53">
        <f t="shared" si="4"/>
        <v>0</v>
      </c>
      <c r="L100" s="73"/>
      <c r="M100" s="55" t="str">
        <f t="shared" si="5"/>
        <v>44005011000583280243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270</v>
      </c>
      <c r="C101" s="48" t="s">
        <v>106</v>
      </c>
      <c r="D101" s="49" t="s">
        <v>2</v>
      </c>
      <c r="E101" s="71" t="s">
        <v>162</v>
      </c>
      <c r="F101" s="71" t="s">
        <v>165</v>
      </c>
      <c r="G101" s="71" t="s">
        <v>118</v>
      </c>
      <c r="H101" s="50"/>
      <c r="I101" s="52">
        <v>128914.7</v>
      </c>
      <c r="J101" s="52">
        <v>97589.11</v>
      </c>
      <c r="K101" s="53">
        <f t="shared" si="4"/>
        <v>31325.589999999997</v>
      </c>
      <c r="L101" s="73"/>
      <c r="M101" s="55" t="str">
        <f t="shared" si="5"/>
        <v>44005018110099970244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270</v>
      </c>
      <c r="C102" s="48" t="s">
        <v>106</v>
      </c>
      <c r="D102" s="49" t="s">
        <v>2</v>
      </c>
      <c r="E102" s="71" t="s">
        <v>162</v>
      </c>
      <c r="F102" s="71" t="s">
        <v>166</v>
      </c>
      <c r="G102" s="71" t="s">
        <v>118</v>
      </c>
      <c r="H102" s="50"/>
      <c r="I102" s="52">
        <v>417000</v>
      </c>
      <c r="J102" s="52">
        <v>416444.88</v>
      </c>
      <c r="K102" s="53">
        <f t="shared" si="4"/>
        <v>555.11999999999534</v>
      </c>
      <c r="L102" s="73"/>
      <c r="M102" s="55" t="str">
        <f t="shared" si="5"/>
        <v>44005018110099990244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21.4" customHeight="1" x14ac:dyDescent="0.2">
      <c r="B103" s="47" t="s">
        <v>279</v>
      </c>
      <c r="C103" s="48" t="s">
        <v>106</v>
      </c>
      <c r="D103" s="49" t="s">
        <v>2</v>
      </c>
      <c r="E103" s="71" t="s">
        <v>167</v>
      </c>
      <c r="F103" s="71" t="s">
        <v>168</v>
      </c>
      <c r="G103" s="71" t="s">
        <v>164</v>
      </c>
      <c r="H103" s="50"/>
      <c r="I103" s="52">
        <v>887010.04</v>
      </c>
      <c r="J103" s="52">
        <v>679649.41</v>
      </c>
      <c r="K103" s="53">
        <f t="shared" si="4"/>
        <v>207360.63</v>
      </c>
      <c r="L103" s="73"/>
      <c r="M103" s="55" t="str">
        <f t="shared" si="5"/>
        <v>44005021000521310243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270</v>
      </c>
      <c r="C104" s="48" t="s">
        <v>106</v>
      </c>
      <c r="D104" s="49" t="s">
        <v>2</v>
      </c>
      <c r="E104" s="71" t="s">
        <v>167</v>
      </c>
      <c r="F104" s="71" t="s">
        <v>168</v>
      </c>
      <c r="G104" s="71" t="s">
        <v>118</v>
      </c>
      <c r="H104" s="50"/>
      <c r="I104" s="52">
        <v>247744</v>
      </c>
      <c r="J104" s="52">
        <v>247744</v>
      </c>
      <c r="K104" s="53">
        <f t="shared" si="4"/>
        <v>0</v>
      </c>
      <c r="L104" s="73"/>
      <c r="M104" s="55" t="str">
        <f t="shared" si="5"/>
        <v>44005021000521310244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279</v>
      </c>
      <c r="C105" s="48" t="s">
        <v>106</v>
      </c>
      <c r="D105" s="49" t="s">
        <v>2</v>
      </c>
      <c r="E105" s="71" t="s">
        <v>167</v>
      </c>
      <c r="F105" s="71" t="s">
        <v>169</v>
      </c>
      <c r="G105" s="71" t="s">
        <v>164</v>
      </c>
      <c r="H105" s="50"/>
      <c r="I105" s="52">
        <v>8685844.7899999991</v>
      </c>
      <c r="J105" s="52">
        <v>2605753.44</v>
      </c>
      <c r="K105" s="53">
        <f t="shared" si="4"/>
        <v>6080091.3499999996</v>
      </c>
      <c r="L105" s="73"/>
      <c r="M105" s="55" t="str">
        <f t="shared" si="5"/>
        <v>44005021000572370243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21.4" customHeight="1" x14ac:dyDescent="0.2">
      <c r="B106" s="47" t="s">
        <v>279</v>
      </c>
      <c r="C106" s="48" t="s">
        <v>106</v>
      </c>
      <c r="D106" s="49" t="s">
        <v>2</v>
      </c>
      <c r="E106" s="71" t="s">
        <v>167</v>
      </c>
      <c r="F106" s="71" t="s">
        <v>170</v>
      </c>
      <c r="G106" s="71" t="s">
        <v>164</v>
      </c>
      <c r="H106" s="50"/>
      <c r="I106" s="52">
        <v>755290.86</v>
      </c>
      <c r="J106" s="52">
        <v>226587.25</v>
      </c>
      <c r="K106" s="53">
        <f t="shared" si="4"/>
        <v>528703.61</v>
      </c>
      <c r="L106" s="73"/>
      <c r="M106" s="55" t="str">
        <f t="shared" si="5"/>
        <v>440050210005S2370243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270</v>
      </c>
      <c r="C107" s="48" t="s">
        <v>106</v>
      </c>
      <c r="D107" s="49" t="s">
        <v>2</v>
      </c>
      <c r="E107" s="71" t="s">
        <v>167</v>
      </c>
      <c r="F107" s="71" t="s">
        <v>171</v>
      </c>
      <c r="G107" s="71" t="s">
        <v>118</v>
      </c>
      <c r="H107" s="50"/>
      <c r="I107" s="52">
        <v>200000</v>
      </c>
      <c r="J107" s="52">
        <v>97000.25</v>
      </c>
      <c r="K107" s="53">
        <f t="shared" si="4"/>
        <v>102999.75</v>
      </c>
      <c r="L107" s="73"/>
      <c r="M107" s="55" t="str">
        <f t="shared" si="5"/>
        <v>44005028720081040244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41.65" customHeight="1" x14ac:dyDescent="0.2">
      <c r="B108" s="47" t="s">
        <v>280</v>
      </c>
      <c r="C108" s="48" t="s">
        <v>106</v>
      </c>
      <c r="D108" s="49" t="s">
        <v>2</v>
      </c>
      <c r="E108" s="71" t="s">
        <v>167</v>
      </c>
      <c r="F108" s="71" t="s">
        <v>171</v>
      </c>
      <c r="G108" s="71" t="s">
        <v>173</v>
      </c>
      <c r="H108" s="50"/>
      <c r="I108" s="52">
        <v>784700</v>
      </c>
      <c r="J108" s="52">
        <v>588525</v>
      </c>
      <c r="K108" s="53">
        <f t="shared" si="4"/>
        <v>196175</v>
      </c>
      <c r="L108" s="73"/>
      <c r="M108" s="55" t="str">
        <f t="shared" si="5"/>
        <v>44005028720081040811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270</v>
      </c>
      <c r="C109" s="48" t="s">
        <v>106</v>
      </c>
      <c r="D109" s="49" t="s">
        <v>2</v>
      </c>
      <c r="E109" s="71" t="s">
        <v>167</v>
      </c>
      <c r="F109" s="71" t="s">
        <v>174</v>
      </c>
      <c r="G109" s="71" t="s">
        <v>118</v>
      </c>
      <c r="H109" s="50"/>
      <c r="I109" s="52">
        <v>386795</v>
      </c>
      <c r="J109" s="52">
        <v>235041.16</v>
      </c>
      <c r="K109" s="53">
        <f t="shared" si="4"/>
        <v>151753.84</v>
      </c>
      <c r="L109" s="73"/>
      <c r="M109" s="55" t="str">
        <f t="shared" si="5"/>
        <v>44005028730099990244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270</v>
      </c>
      <c r="C110" s="48" t="s">
        <v>106</v>
      </c>
      <c r="D110" s="49" t="s">
        <v>2</v>
      </c>
      <c r="E110" s="71" t="s">
        <v>175</v>
      </c>
      <c r="F110" s="71" t="s">
        <v>176</v>
      </c>
      <c r="G110" s="71" t="s">
        <v>118</v>
      </c>
      <c r="H110" s="50"/>
      <c r="I110" s="52">
        <v>30000</v>
      </c>
      <c r="J110" s="52">
        <v>0</v>
      </c>
      <c r="K110" s="53">
        <f t="shared" si="4"/>
        <v>30000</v>
      </c>
      <c r="L110" s="73"/>
      <c r="M110" s="55" t="str">
        <f t="shared" si="5"/>
        <v>44005030500299990244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270</v>
      </c>
      <c r="C111" s="48" t="s">
        <v>106</v>
      </c>
      <c r="D111" s="49" t="s">
        <v>2</v>
      </c>
      <c r="E111" s="71" t="s">
        <v>175</v>
      </c>
      <c r="F111" s="71" t="s">
        <v>177</v>
      </c>
      <c r="G111" s="71" t="s">
        <v>118</v>
      </c>
      <c r="H111" s="50"/>
      <c r="I111" s="52">
        <v>120000</v>
      </c>
      <c r="J111" s="52">
        <v>64481.83</v>
      </c>
      <c r="K111" s="53">
        <f t="shared" si="4"/>
        <v>55518.17</v>
      </c>
      <c r="L111" s="73"/>
      <c r="M111" s="55" t="str">
        <f t="shared" si="5"/>
        <v>44005031000299990244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270</v>
      </c>
      <c r="C112" s="48" t="s">
        <v>106</v>
      </c>
      <c r="D112" s="49" t="s">
        <v>2</v>
      </c>
      <c r="E112" s="71" t="s">
        <v>175</v>
      </c>
      <c r="F112" s="71" t="s">
        <v>178</v>
      </c>
      <c r="G112" s="71" t="s">
        <v>118</v>
      </c>
      <c r="H112" s="50"/>
      <c r="I112" s="52">
        <v>34500</v>
      </c>
      <c r="J112" s="52">
        <v>34500</v>
      </c>
      <c r="K112" s="53">
        <f t="shared" si="4"/>
        <v>0</v>
      </c>
      <c r="L112" s="73"/>
      <c r="M112" s="55" t="str">
        <f t="shared" si="5"/>
        <v>44005031000525430244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270</v>
      </c>
      <c r="C113" s="48" t="s">
        <v>106</v>
      </c>
      <c r="D113" s="49" t="s">
        <v>2</v>
      </c>
      <c r="E113" s="71" t="s">
        <v>175</v>
      </c>
      <c r="F113" s="71" t="s">
        <v>179</v>
      </c>
      <c r="G113" s="71" t="s">
        <v>118</v>
      </c>
      <c r="H113" s="50"/>
      <c r="I113" s="52">
        <v>500000</v>
      </c>
      <c r="J113" s="52">
        <v>500000</v>
      </c>
      <c r="K113" s="53">
        <f t="shared" si="4"/>
        <v>0</v>
      </c>
      <c r="L113" s="73"/>
      <c r="M113" s="55" t="str">
        <f t="shared" si="5"/>
        <v>44005031000575260244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270</v>
      </c>
      <c r="C114" s="48" t="s">
        <v>106</v>
      </c>
      <c r="D114" s="49" t="s">
        <v>2</v>
      </c>
      <c r="E114" s="71" t="s">
        <v>175</v>
      </c>
      <c r="F114" s="71" t="s">
        <v>180</v>
      </c>
      <c r="G114" s="71" t="s">
        <v>118</v>
      </c>
      <c r="H114" s="50"/>
      <c r="I114" s="52">
        <v>1000000</v>
      </c>
      <c r="J114" s="52">
        <v>1000000</v>
      </c>
      <c r="K114" s="53">
        <f t="shared" si="4"/>
        <v>0</v>
      </c>
      <c r="L114" s="73"/>
      <c r="M114" s="55" t="str">
        <f t="shared" si="5"/>
        <v>44005031000576100244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270</v>
      </c>
      <c r="C115" s="48" t="s">
        <v>106</v>
      </c>
      <c r="D115" s="49" t="s">
        <v>2</v>
      </c>
      <c r="E115" s="71" t="s">
        <v>175</v>
      </c>
      <c r="F115" s="71" t="s">
        <v>181</v>
      </c>
      <c r="G115" s="71" t="s">
        <v>118</v>
      </c>
      <c r="H115" s="50"/>
      <c r="I115" s="52">
        <v>150000</v>
      </c>
      <c r="J115" s="52">
        <v>150000</v>
      </c>
      <c r="K115" s="53">
        <f t="shared" si="4"/>
        <v>0</v>
      </c>
      <c r="L115" s="73"/>
      <c r="M115" s="55" t="str">
        <f t="shared" si="5"/>
        <v>44005031000585260244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270</v>
      </c>
      <c r="C116" s="48" t="s">
        <v>106</v>
      </c>
      <c r="D116" s="49" t="s">
        <v>2</v>
      </c>
      <c r="E116" s="71" t="s">
        <v>175</v>
      </c>
      <c r="F116" s="71" t="s">
        <v>182</v>
      </c>
      <c r="G116" s="71" t="s">
        <v>118</v>
      </c>
      <c r="H116" s="50"/>
      <c r="I116" s="52">
        <v>2143000</v>
      </c>
      <c r="J116" s="52">
        <v>2078076.27</v>
      </c>
      <c r="K116" s="53">
        <f t="shared" si="4"/>
        <v>64923.729999999981</v>
      </c>
      <c r="L116" s="73"/>
      <c r="M116" s="55" t="str">
        <f t="shared" si="5"/>
        <v>44005031000599990244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270</v>
      </c>
      <c r="C117" s="48" t="s">
        <v>106</v>
      </c>
      <c r="D117" s="49" t="s">
        <v>2</v>
      </c>
      <c r="E117" s="71" t="s">
        <v>175</v>
      </c>
      <c r="F117" s="71" t="s">
        <v>183</v>
      </c>
      <c r="G117" s="71" t="s">
        <v>118</v>
      </c>
      <c r="H117" s="50"/>
      <c r="I117" s="52">
        <v>250000</v>
      </c>
      <c r="J117" s="52">
        <v>250000</v>
      </c>
      <c r="K117" s="53">
        <f t="shared" si="4"/>
        <v>0</v>
      </c>
      <c r="L117" s="73"/>
      <c r="M117" s="55" t="str">
        <f t="shared" si="5"/>
        <v>440050310005S5260244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270</v>
      </c>
      <c r="C118" s="48" t="s">
        <v>106</v>
      </c>
      <c r="D118" s="49" t="s">
        <v>2</v>
      </c>
      <c r="E118" s="71" t="s">
        <v>175</v>
      </c>
      <c r="F118" s="71" t="s">
        <v>184</v>
      </c>
      <c r="G118" s="71" t="s">
        <v>118</v>
      </c>
      <c r="H118" s="50"/>
      <c r="I118" s="52">
        <v>1050000</v>
      </c>
      <c r="J118" s="52">
        <v>1050000</v>
      </c>
      <c r="K118" s="53">
        <f t="shared" si="4"/>
        <v>0</v>
      </c>
      <c r="L118" s="73"/>
      <c r="M118" s="55" t="str">
        <f t="shared" si="5"/>
        <v>440050310005S6100244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270</v>
      </c>
      <c r="C119" s="48" t="s">
        <v>106</v>
      </c>
      <c r="D119" s="49" t="s">
        <v>2</v>
      </c>
      <c r="E119" s="71" t="s">
        <v>175</v>
      </c>
      <c r="F119" s="71" t="s">
        <v>185</v>
      </c>
      <c r="G119" s="71" t="s">
        <v>118</v>
      </c>
      <c r="H119" s="50"/>
      <c r="I119" s="52">
        <v>130000</v>
      </c>
      <c r="J119" s="52">
        <v>99384.42</v>
      </c>
      <c r="K119" s="53">
        <f t="shared" si="4"/>
        <v>30615.58</v>
      </c>
      <c r="L119" s="73"/>
      <c r="M119" s="55" t="str">
        <f t="shared" si="5"/>
        <v>44005031000699990244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270</v>
      </c>
      <c r="C120" s="48" t="s">
        <v>106</v>
      </c>
      <c r="D120" s="49" t="s">
        <v>2</v>
      </c>
      <c r="E120" s="71" t="s">
        <v>175</v>
      </c>
      <c r="F120" s="71" t="s">
        <v>186</v>
      </c>
      <c r="G120" s="71" t="s">
        <v>118</v>
      </c>
      <c r="H120" s="50"/>
      <c r="I120" s="52">
        <v>50000</v>
      </c>
      <c r="J120" s="52">
        <v>0</v>
      </c>
      <c r="K120" s="53">
        <f t="shared" si="4"/>
        <v>50000</v>
      </c>
      <c r="L120" s="73"/>
      <c r="M120" s="55" t="str">
        <f t="shared" si="5"/>
        <v>44005031000799990244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270</v>
      </c>
      <c r="C121" s="48" t="s">
        <v>106</v>
      </c>
      <c r="D121" s="49" t="s">
        <v>2</v>
      </c>
      <c r="E121" s="71" t="s">
        <v>175</v>
      </c>
      <c r="F121" s="71" t="s">
        <v>187</v>
      </c>
      <c r="G121" s="71" t="s">
        <v>118</v>
      </c>
      <c r="H121" s="50"/>
      <c r="I121" s="52">
        <v>800000</v>
      </c>
      <c r="J121" s="52">
        <v>800000</v>
      </c>
      <c r="K121" s="53">
        <f t="shared" si="4"/>
        <v>0</v>
      </c>
      <c r="L121" s="73"/>
      <c r="M121" s="55" t="str">
        <f t="shared" si="5"/>
        <v>44005031000872090244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270</v>
      </c>
      <c r="C122" s="48" t="s">
        <v>106</v>
      </c>
      <c r="D122" s="49" t="s">
        <v>2</v>
      </c>
      <c r="E122" s="71" t="s">
        <v>175</v>
      </c>
      <c r="F122" s="71" t="s">
        <v>188</v>
      </c>
      <c r="G122" s="71" t="s">
        <v>118</v>
      </c>
      <c r="H122" s="50"/>
      <c r="I122" s="52">
        <v>375000</v>
      </c>
      <c r="J122" s="52">
        <v>300000</v>
      </c>
      <c r="K122" s="53">
        <f t="shared" si="4"/>
        <v>75000</v>
      </c>
      <c r="L122" s="73"/>
      <c r="M122" s="55" t="str">
        <f t="shared" si="5"/>
        <v>440050310008S2090244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270</v>
      </c>
      <c r="C123" s="48" t="s">
        <v>106</v>
      </c>
      <c r="D123" s="49" t="s">
        <v>2</v>
      </c>
      <c r="E123" s="71" t="s">
        <v>175</v>
      </c>
      <c r="F123" s="71" t="s">
        <v>189</v>
      </c>
      <c r="G123" s="71" t="s">
        <v>118</v>
      </c>
      <c r="H123" s="50"/>
      <c r="I123" s="52">
        <v>1077000</v>
      </c>
      <c r="J123" s="52">
        <v>1077000</v>
      </c>
      <c r="K123" s="53">
        <f t="shared" si="4"/>
        <v>0</v>
      </c>
      <c r="L123" s="73"/>
      <c r="M123" s="55" t="str">
        <f t="shared" si="5"/>
        <v>440050310009L2990244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270</v>
      </c>
      <c r="C124" s="48" t="s">
        <v>106</v>
      </c>
      <c r="D124" s="49" t="s">
        <v>2</v>
      </c>
      <c r="E124" s="71" t="s">
        <v>175</v>
      </c>
      <c r="F124" s="71" t="s">
        <v>190</v>
      </c>
      <c r="G124" s="71" t="s">
        <v>118</v>
      </c>
      <c r="H124" s="50"/>
      <c r="I124" s="52">
        <v>1970004.97</v>
      </c>
      <c r="J124" s="52">
        <v>935900.73</v>
      </c>
      <c r="K124" s="53">
        <f t="shared" si="4"/>
        <v>1034104.24</v>
      </c>
      <c r="L124" s="73"/>
      <c r="M124" s="55" t="str">
        <f t="shared" si="5"/>
        <v>44005038310099990244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271</v>
      </c>
      <c r="C125" s="48" t="s">
        <v>106</v>
      </c>
      <c r="D125" s="49" t="s">
        <v>2</v>
      </c>
      <c r="E125" s="71" t="s">
        <v>175</v>
      </c>
      <c r="F125" s="71" t="s">
        <v>190</v>
      </c>
      <c r="G125" s="71" t="s">
        <v>124</v>
      </c>
      <c r="H125" s="50"/>
      <c r="I125" s="52">
        <v>1468168.16</v>
      </c>
      <c r="J125" s="52">
        <v>657787.72</v>
      </c>
      <c r="K125" s="53">
        <f t="shared" si="4"/>
        <v>810380.44</v>
      </c>
      <c r="L125" s="73"/>
      <c r="M125" s="55" t="str">
        <f t="shared" si="5"/>
        <v>44005038310099990247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270</v>
      </c>
      <c r="C126" s="48" t="s">
        <v>106</v>
      </c>
      <c r="D126" s="49" t="s">
        <v>2</v>
      </c>
      <c r="E126" s="71" t="s">
        <v>191</v>
      </c>
      <c r="F126" s="71" t="s">
        <v>192</v>
      </c>
      <c r="G126" s="71" t="s">
        <v>118</v>
      </c>
      <c r="H126" s="50"/>
      <c r="I126" s="52">
        <v>15000</v>
      </c>
      <c r="J126" s="52">
        <v>11934.2</v>
      </c>
      <c r="K126" s="53">
        <f t="shared" si="4"/>
        <v>3065.7999999999993</v>
      </c>
      <c r="L126" s="73"/>
      <c r="M126" s="55" t="str">
        <f t="shared" si="5"/>
        <v>44007071100199990244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270</v>
      </c>
      <c r="C127" s="48" t="s">
        <v>106</v>
      </c>
      <c r="D127" s="49" t="s">
        <v>2</v>
      </c>
      <c r="E127" s="71" t="s">
        <v>191</v>
      </c>
      <c r="F127" s="71" t="s">
        <v>193</v>
      </c>
      <c r="G127" s="71" t="s">
        <v>118</v>
      </c>
      <c r="H127" s="50"/>
      <c r="I127" s="52">
        <v>15000</v>
      </c>
      <c r="J127" s="52">
        <v>8720</v>
      </c>
      <c r="K127" s="53">
        <f t="shared" si="4"/>
        <v>6280</v>
      </c>
      <c r="L127" s="73"/>
      <c r="M127" s="55" t="str">
        <f t="shared" si="5"/>
        <v>44007071100299990244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270</v>
      </c>
      <c r="C128" s="48" t="s">
        <v>106</v>
      </c>
      <c r="D128" s="49" t="s">
        <v>2</v>
      </c>
      <c r="E128" s="71" t="s">
        <v>191</v>
      </c>
      <c r="F128" s="71" t="s">
        <v>194</v>
      </c>
      <c r="G128" s="71" t="s">
        <v>118</v>
      </c>
      <c r="H128" s="50"/>
      <c r="I128" s="52">
        <v>3800</v>
      </c>
      <c r="J128" s="52">
        <v>3800</v>
      </c>
      <c r="K128" s="53">
        <f t="shared" si="4"/>
        <v>0</v>
      </c>
      <c r="L128" s="73"/>
      <c r="M128" s="55" t="str">
        <f t="shared" si="5"/>
        <v>44007078410099990244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270</v>
      </c>
      <c r="C129" s="48" t="s">
        <v>106</v>
      </c>
      <c r="D129" s="49" t="s">
        <v>2</v>
      </c>
      <c r="E129" s="71" t="s">
        <v>195</v>
      </c>
      <c r="F129" s="71" t="s">
        <v>196</v>
      </c>
      <c r="G129" s="71" t="s">
        <v>118</v>
      </c>
      <c r="H129" s="50"/>
      <c r="I129" s="52">
        <v>13560</v>
      </c>
      <c r="J129" s="52">
        <v>13560</v>
      </c>
      <c r="K129" s="53">
        <f t="shared" ref="K129:K132" si="6">IF(IF(I129="",0,I129)=0,0,(IF(I129&gt;0,IF(J129&gt;I129,0,I129-J129),IF(J129&gt;I129,I129-J129,0))))</f>
        <v>0</v>
      </c>
      <c r="L129" s="73"/>
      <c r="M129" s="55" t="str">
        <f t="shared" si="5"/>
        <v>44007090700299990244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270</v>
      </c>
      <c r="C130" s="48" t="s">
        <v>106</v>
      </c>
      <c r="D130" s="49" t="s">
        <v>2</v>
      </c>
      <c r="E130" s="71" t="s">
        <v>197</v>
      </c>
      <c r="F130" s="71" t="s">
        <v>198</v>
      </c>
      <c r="G130" s="71" t="s">
        <v>118</v>
      </c>
      <c r="H130" s="50"/>
      <c r="I130" s="52">
        <v>83000</v>
      </c>
      <c r="J130" s="52">
        <v>73007.570000000007</v>
      </c>
      <c r="K130" s="53">
        <f t="shared" si="6"/>
        <v>9992.429999999993</v>
      </c>
      <c r="L130" s="73"/>
      <c r="M130" s="55" t="str">
        <f t="shared" si="5"/>
        <v>44008018510099990244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281</v>
      </c>
      <c r="C131" s="48" t="s">
        <v>106</v>
      </c>
      <c r="D131" s="49" t="s">
        <v>2</v>
      </c>
      <c r="E131" s="71" t="s">
        <v>200</v>
      </c>
      <c r="F131" s="71" t="s">
        <v>201</v>
      </c>
      <c r="G131" s="71" t="s">
        <v>202</v>
      </c>
      <c r="H131" s="50"/>
      <c r="I131" s="52">
        <v>444400</v>
      </c>
      <c r="J131" s="52">
        <v>217647</v>
      </c>
      <c r="K131" s="53">
        <f t="shared" si="6"/>
        <v>226753</v>
      </c>
      <c r="L131" s="73"/>
      <c r="M131" s="55" t="str">
        <f t="shared" si="5"/>
        <v>44010019610061010312</v>
      </c>
      <c r="N131" s="55"/>
      <c r="O131" s="55"/>
      <c r="P131" s="55"/>
      <c r="Q131" s="55"/>
      <c r="R131" s="55"/>
      <c r="S131" s="55"/>
      <c r="T131" s="55"/>
      <c r="U131" s="55"/>
    </row>
    <row r="132" spans="2:21" ht="15" customHeight="1" x14ac:dyDescent="0.2">
      <c r="B132" s="47" t="s">
        <v>270</v>
      </c>
      <c r="C132" s="48" t="s">
        <v>106</v>
      </c>
      <c r="D132" s="49" t="s">
        <v>2</v>
      </c>
      <c r="E132" s="71" t="s">
        <v>203</v>
      </c>
      <c r="F132" s="71" t="s">
        <v>204</v>
      </c>
      <c r="G132" s="71" t="s">
        <v>118</v>
      </c>
      <c r="H132" s="50"/>
      <c r="I132" s="52">
        <v>22600</v>
      </c>
      <c r="J132" s="52">
        <v>18615.89</v>
      </c>
      <c r="K132" s="53">
        <f t="shared" si="6"/>
        <v>3984.1100000000006</v>
      </c>
      <c r="L132" s="73"/>
      <c r="M132" s="55" t="str">
        <f t="shared" si="5"/>
        <v>44011010800299990244</v>
      </c>
      <c r="N132" s="55"/>
      <c r="O132" s="55"/>
      <c r="P132" s="55"/>
      <c r="Q132" s="55"/>
      <c r="R132" s="55"/>
      <c r="S132" s="55"/>
      <c r="T132" s="55"/>
      <c r="U132" s="55"/>
    </row>
    <row r="133" spans="2:21" ht="0.75" customHeight="1" x14ac:dyDescent="0.2">
      <c r="B133" s="74"/>
      <c r="C133" s="75"/>
      <c r="D133" s="58"/>
      <c r="E133" s="60"/>
      <c r="F133" s="60"/>
      <c r="G133" s="60"/>
      <c r="H133" s="59"/>
      <c r="I133" s="61"/>
      <c r="J133" s="61"/>
      <c r="K133" s="62"/>
      <c r="L133" s="63"/>
    </row>
    <row r="134" spans="2:21" ht="13.5" customHeight="1" x14ac:dyDescent="0.2">
      <c r="B134" s="76"/>
      <c r="C134" s="77"/>
      <c r="D134" s="78"/>
      <c r="E134" s="78"/>
      <c r="F134" s="78"/>
      <c r="G134" s="78"/>
      <c r="H134" s="78"/>
      <c r="I134" s="79"/>
      <c r="J134" s="79"/>
      <c r="K134" s="79"/>
      <c r="L134" s="80"/>
    </row>
    <row r="135" spans="2:21" ht="28.5" customHeight="1" x14ac:dyDescent="0.2">
      <c r="B135" s="81" t="s">
        <v>205</v>
      </c>
      <c r="C135" s="82">
        <v>450</v>
      </c>
      <c r="D135" s="188" t="s">
        <v>36</v>
      </c>
      <c r="E135" s="189"/>
      <c r="F135" s="190"/>
      <c r="G135" s="190"/>
      <c r="H135" s="191"/>
      <c r="I135" s="84">
        <f>0-I143</f>
        <v>-1877000</v>
      </c>
      <c r="J135" s="84">
        <f>J16-J63</f>
        <v>1775012.2199999988</v>
      </c>
      <c r="K135" s="85" t="s">
        <v>36</v>
      </c>
      <c r="L135" s="41"/>
    </row>
    <row r="136" spans="2:21" ht="15" customHeight="1" x14ac:dyDescent="0.2">
      <c r="B136" s="86"/>
      <c r="C136" s="87"/>
      <c r="D136" s="66"/>
      <c r="E136" s="66"/>
      <c r="F136" s="66"/>
      <c r="G136" s="66"/>
      <c r="H136" s="66"/>
      <c r="I136" s="66"/>
      <c r="J136" s="66"/>
      <c r="K136" s="66"/>
    </row>
    <row r="137" spans="2:21" ht="15" customHeight="1" x14ac:dyDescent="0.25">
      <c r="B137" s="200" t="s">
        <v>282</v>
      </c>
      <c r="C137" s="200"/>
      <c r="D137" s="200"/>
      <c r="E137" s="200"/>
      <c r="F137" s="200"/>
      <c r="G137" s="200"/>
      <c r="H137" s="200"/>
      <c r="I137" s="200"/>
      <c r="J137" s="200"/>
      <c r="K137" s="200"/>
      <c r="L137" s="68"/>
    </row>
    <row r="138" spans="2:21" ht="15" customHeight="1" x14ac:dyDescent="0.2">
      <c r="B138" s="27"/>
      <c r="C138" s="88"/>
      <c r="D138" s="1"/>
      <c r="E138" s="1"/>
      <c r="F138" s="1"/>
      <c r="G138" s="1"/>
      <c r="H138" s="1"/>
      <c r="I138" s="28"/>
      <c r="J138" s="28"/>
      <c r="K138" s="69" t="s">
        <v>283</v>
      </c>
      <c r="L138" s="70"/>
    </row>
    <row r="139" spans="2:21" ht="17.100000000000001" customHeight="1" x14ac:dyDescent="0.2">
      <c r="B139" s="161" t="s">
        <v>25</v>
      </c>
      <c r="C139" s="134" t="s">
        <v>26</v>
      </c>
      <c r="D139" s="134" t="s">
        <v>208</v>
      </c>
      <c r="E139" s="134"/>
      <c r="F139" s="134"/>
      <c r="G139" s="134"/>
      <c r="H139" s="134"/>
      <c r="I139" s="134" t="s">
        <v>28</v>
      </c>
      <c r="J139" s="134" t="s">
        <v>29</v>
      </c>
      <c r="K139" s="135" t="s">
        <v>30</v>
      </c>
      <c r="L139" s="29"/>
    </row>
    <row r="140" spans="2:21" ht="17.100000000000001" customHeight="1" x14ac:dyDescent="0.2">
      <c r="B140" s="161"/>
      <c r="C140" s="134"/>
      <c r="D140" s="134"/>
      <c r="E140" s="162"/>
      <c r="F140" s="162"/>
      <c r="G140" s="162"/>
      <c r="H140" s="162"/>
      <c r="I140" s="134"/>
      <c r="J140" s="134"/>
      <c r="K140" s="135"/>
      <c r="L140" s="29"/>
    </row>
    <row r="141" spans="2:21" ht="17.100000000000001" customHeight="1" x14ac:dyDescent="0.2">
      <c r="B141" s="161"/>
      <c r="C141" s="134"/>
      <c r="D141" s="134"/>
      <c r="E141" s="162"/>
      <c r="F141" s="162"/>
      <c r="G141" s="162"/>
      <c r="H141" s="162"/>
      <c r="I141" s="134"/>
      <c r="J141" s="134"/>
      <c r="K141" s="135"/>
      <c r="L141" s="29"/>
    </row>
    <row r="142" spans="2:21" ht="13.5" customHeight="1" x14ac:dyDescent="0.2">
      <c r="B142" s="30">
        <v>1</v>
      </c>
      <c r="C142" s="31">
        <v>2</v>
      </c>
      <c r="D142" s="163">
        <v>3</v>
      </c>
      <c r="E142" s="163"/>
      <c r="F142" s="163"/>
      <c r="G142" s="163"/>
      <c r="H142" s="163"/>
      <c r="I142" s="33" t="s">
        <v>31</v>
      </c>
      <c r="J142" s="33" t="s">
        <v>32</v>
      </c>
      <c r="K142" s="34" t="s">
        <v>33</v>
      </c>
      <c r="L142" s="35"/>
    </row>
    <row r="143" spans="2:21" ht="12.75" customHeight="1" x14ac:dyDescent="0.2">
      <c r="B143" s="36" t="s">
        <v>209</v>
      </c>
      <c r="C143" s="37" t="s">
        <v>8</v>
      </c>
      <c r="D143" s="152" t="s">
        <v>36</v>
      </c>
      <c r="E143" s="153"/>
      <c r="F143" s="154"/>
      <c r="G143" s="154"/>
      <c r="H143" s="155"/>
      <c r="I143" s="89">
        <f>I145+I149+I153</f>
        <v>1877000</v>
      </c>
      <c r="J143" s="89">
        <f>J145+J149+J153</f>
        <v>-1775012.22</v>
      </c>
      <c r="K143" s="90">
        <f>K145+K149+K153</f>
        <v>3652012.2199999997</v>
      </c>
      <c r="L143" s="41"/>
    </row>
    <row r="144" spans="2:21" ht="12.75" customHeight="1" x14ac:dyDescent="0.2">
      <c r="B144" s="42" t="s">
        <v>284</v>
      </c>
      <c r="C144" s="91"/>
      <c r="D144" s="192"/>
      <c r="E144" s="193"/>
      <c r="F144" s="194"/>
      <c r="G144" s="194"/>
      <c r="H144" s="195"/>
      <c r="I144" s="93"/>
      <c r="J144" s="93"/>
      <c r="K144" s="94"/>
      <c r="L144" s="41"/>
    </row>
    <row r="145" spans="2:21" ht="12.75" customHeight="1" x14ac:dyDescent="0.2">
      <c r="B145" s="42" t="s">
        <v>210</v>
      </c>
      <c r="C145" s="95" t="s">
        <v>211</v>
      </c>
      <c r="D145" s="196" t="s">
        <v>36</v>
      </c>
      <c r="E145" s="197"/>
      <c r="F145" s="198"/>
      <c r="G145" s="198"/>
      <c r="H145" s="199"/>
      <c r="I145" s="97">
        <v>0</v>
      </c>
      <c r="J145" s="97">
        <v>0</v>
      </c>
      <c r="K145" s="98">
        <v>0</v>
      </c>
      <c r="L145" s="41"/>
    </row>
    <row r="146" spans="2:21" ht="12.75" customHeight="1" x14ac:dyDescent="0.2">
      <c r="B146" s="42" t="s">
        <v>285</v>
      </c>
      <c r="C146" s="43"/>
      <c r="D146" s="178"/>
      <c r="E146" s="179"/>
      <c r="F146" s="180"/>
      <c r="G146" s="180"/>
      <c r="H146" s="181"/>
      <c r="I146" s="100"/>
      <c r="J146" s="100"/>
      <c r="K146" s="101"/>
      <c r="L146" s="41"/>
    </row>
    <row r="147" spans="2:21" ht="15" customHeight="1" x14ac:dyDescent="0.2">
      <c r="B147" s="102"/>
      <c r="C147" s="103" t="s">
        <v>211</v>
      </c>
      <c r="D147" s="104"/>
      <c r="E147" s="167"/>
      <c r="F147" s="168"/>
      <c r="G147" s="207"/>
      <c r="H147" s="169"/>
      <c r="I147" s="106"/>
      <c r="J147" s="106"/>
      <c r="K147" s="107">
        <f>IF(IF(I147="",0,I147)=0,0,(IF(I147&gt;0,IF(J147&gt;I147,0,I147-J147),IF(J147&gt;I147,I147-J147,0))))</f>
        <v>0</v>
      </c>
      <c r="L147" s="108"/>
      <c r="M147" s="109" t="str">
        <f>IF(D147="","000",D147)&amp;IF(E147="","00000000000000000",E147)</f>
        <v>00000000000000000000</v>
      </c>
      <c r="N147" s="109"/>
      <c r="O147" s="109"/>
      <c r="P147" s="109"/>
      <c r="Q147" s="109"/>
      <c r="R147" s="109"/>
      <c r="S147" s="109"/>
      <c r="T147" s="109"/>
      <c r="U147" s="109"/>
    </row>
    <row r="148" spans="2:21" ht="6" hidden="1" customHeight="1" x14ac:dyDescent="0.2">
      <c r="B148" s="56"/>
      <c r="C148" s="110"/>
      <c r="D148" s="111"/>
      <c r="E148" s="170"/>
      <c r="F148" s="171"/>
      <c r="G148" s="172"/>
      <c r="H148" s="173"/>
      <c r="I148" s="112"/>
      <c r="J148" s="112"/>
      <c r="K148" s="113"/>
      <c r="L148" s="114"/>
    </row>
    <row r="149" spans="2:21" ht="12.75" customHeight="1" x14ac:dyDescent="0.2">
      <c r="B149" s="42" t="s">
        <v>213</v>
      </c>
      <c r="C149" s="43" t="s">
        <v>214</v>
      </c>
      <c r="D149" s="178" t="s">
        <v>36</v>
      </c>
      <c r="E149" s="179"/>
      <c r="F149" s="180"/>
      <c r="G149" s="180"/>
      <c r="H149" s="181"/>
      <c r="I149" s="115">
        <v>0</v>
      </c>
      <c r="J149" s="115">
        <v>0</v>
      </c>
      <c r="K149" s="116">
        <v>0</v>
      </c>
      <c r="L149" s="41"/>
    </row>
    <row r="150" spans="2:21" ht="12.75" customHeight="1" x14ac:dyDescent="0.2">
      <c r="B150" s="42" t="s">
        <v>285</v>
      </c>
      <c r="C150" s="43"/>
      <c r="D150" s="178"/>
      <c r="E150" s="179"/>
      <c r="F150" s="180"/>
      <c r="G150" s="180"/>
      <c r="H150" s="181"/>
      <c r="I150" s="100"/>
      <c r="J150" s="100"/>
      <c r="K150" s="101"/>
      <c r="L150" s="41"/>
    </row>
    <row r="151" spans="2:21" ht="15" customHeight="1" x14ac:dyDescent="0.2">
      <c r="B151" s="102"/>
      <c r="C151" s="103" t="s">
        <v>214</v>
      </c>
      <c r="D151" s="104"/>
      <c r="E151" s="167"/>
      <c r="F151" s="168"/>
      <c r="G151" s="207"/>
      <c r="H151" s="169"/>
      <c r="I151" s="106"/>
      <c r="J151" s="106"/>
      <c r="K151" s="107">
        <f>IF(IF(I151="",0,I151)=0,0,(IF(I151&gt;0,IF(J151&gt;I151,0,I151-J151),IF(J151&gt;I151,I151-J151,0))))</f>
        <v>0</v>
      </c>
      <c r="L151" s="108"/>
      <c r="M151" s="109" t="str">
        <f>IF(D151="","000",D151)&amp;IF(E151="","00000000000000000",E151)</f>
        <v>00000000000000000000</v>
      </c>
      <c r="N151" s="109"/>
      <c r="O151" s="109"/>
      <c r="P151" s="109"/>
      <c r="Q151" s="109"/>
      <c r="R151" s="109"/>
      <c r="S151" s="109"/>
      <c r="T151" s="109"/>
      <c r="U151" s="109"/>
    </row>
    <row r="152" spans="2:21" ht="6" hidden="1" customHeight="1" x14ac:dyDescent="0.2">
      <c r="B152" s="56"/>
      <c r="C152" s="48"/>
      <c r="D152" s="111"/>
      <c r="E152" s="170"/>
      <c r="F152" s="171"/>
      <c r="G152" s="172"/>
      <c r="H152" s="173"/>
      <c r="I152" s="112"/>
      <c r="J152" s="112"/>
      <c r="K152" s="113"/>
      <c r="L152" s="114"/>
    </row>
    <row r="153" spans="2:21" ht="12.75" customHeight="1" x14ac:dyDescent="0.2">
      <c r="B153" s="42" t="s">
        <v>215</v>
      </c>
      <c r="C153" s="43" t="s">
        <v>216</v>
      </c>
      <c r="D153" s="148" t="s">
        <v>217</v>
      </c>
      <c r="E153" s="149"/>
      <c r="F153" s="150"/>
      <c r="G153" s="150"/>
      <c r="H153" s="151"/>
      <c r="I153" s="115">
        <v>1877000</v>
      </c>
      <c r="J153" s="115">
        <v>-1775012.22</v>
      </c>
      <c r="K153" s="116">
        <f>IF(IF(I153="",0,I153)=0,0,(IF(I153&gt;0,IF(J153&gt;I153,0,I153-J153),IF(J153&gt;I153,I153-J153,0))))</f>
        <v>3652012.2199999997</v>
      </c>
      <c r="L153" s="41"/>
    </row>
    <row r="154" spans="2:21" ht="22.5" customHeight="1" x14ac:dyDescent="0.2">
      <c r="B154" s="42" t="s">
        <v>218</v>
      </c>
      <c r="C154" s="43" t="s">
        <v>216</v>
      </c>
      <c r="D154" s="148" t="s">
        <v>219</v>
      </c>
      <c r="E154" s="149"/>
      <c r="F154" s="150"/>
      <c r="G154" s="150"/>
      <c r="H154" s="151"/>
      <c r="I154" s="115">
        <v>1877000</v>
      </c>
      <c r="J154" s="115">
        <v>-1775012.22</v>
      </c>
      <c r="K154" s="116">
        <f>IF(IF(I154="",0,I154)=0,0,(IF(I154&gt;0,IF(J154&gt;I154,0,I154-J154),IF(J154&gt;I154,I154-J154,0))))</f>
        <v>3652012.2199999997</v>
      </c>
      <c r="L154" s="41"/>
    </row>
    <row r="155" spans="2:21" ht="35.25" customHeight="1" x14ac:dyDescent="0.2">
      <c r="B155" s="42" t="s">
        <v>220</v>
      </c>
      <c r="C155" s="43" t="s">
        <v>216</v>
      </c>
      <c r="D155" s="148" t="s">
        <v>221</v>
      </c>
      <c r="E155" s="149"/>
      <c r="F155" s="150"/>
      <c r="G155" s="150"/>
      <c r="H155" s="151"/>
      <c r="I155" s="115">
        <v>0</v>
      </c>
      <c r="J155" s="115">
        <v>0</v>
      </c>
      <c r="K155" s="116">
        <f>IF(IF(I155="",0,I155)=0,0,(IF(I155&gt;0,IF(J155&gt;I155,0,I155-J155),IF(J155&gt;I155,I155-J155,0))))</f>
        <v>0</v>
      </c>
      <c r="L155" s="41"/>
    </row>
    <row r="156" spans="2:21" ht="21.4" customHeight="1" x14ac:dyDescent="0.2">
      <c r="B156" s="47" t="s">
        <v>222</v>
      </c>
      <c r="C156" s="48" t="s">
        <v>223</v>
      </c>
      <c r="D156" s="118" t="s">
        <v>38</v>
      </c>
      <c r="E156" s="145" t="s">
        <v>224</v>
      </c>
      <c r="F156" s="146"/>
      <c r="G156" s="206"/>
      <c r="H156" s="147"/>
      <c r="I156" s="120">
        <v>-39354445.409999996</v>
      </c>
      <c r="J156" s="120">
        <v>-31016752.59</v>
      </c>
      <c r="K156" s="121" t="s">
        <v>36</v>
      </c>
      <c r="L156" s="122"/>
      <c r="M156" s="21" t="str">
        <f>IF(D156="","000",D156)&amp;IF(E156="","00000000000000000",E156)</f>
        <v>00001050201100000510</v>
      </c>
    </row>
    <row r="157" spans="2:21" ht="21.4" customHeight="1" x14ac:dyDescent="0.2">
      <c r="B157" s="47" t="s">
        <v>225</v>
      </c>
      <c r="C157" s="48" t="s">
        <v>226</v>
      </c>
      <c r="D157" s="118" t="s">
        <v>38</v>
      </c>
      <c r="E157" s="145" t="s">
        <v>227</v>
      </c>
      <c r="F157" s="146"/>
      <c r="G157" s="206"/>
      <c r="H157" s="147"/>
      <c r="I157" s="120">
        <v>41231445.409999996</v>
      </c>
      <c r="J157" s="120">
        <v>29241740.370000001</v>
      </c>
      <c r="K157" s="123" t="s">
        <v>36</v>
      </c>
      <c r="L157" s="124"/>
      <c r="M157" s="21" t="str">
        <f>IF(D157="","000",D157)&amp;IF(E157="","00000000000000000",E157)</f>
        <v>00001050201100000610</v>
      </c>
    </row>
    <row r="158" spans="2:21" ht="0.75" customHeight="1" x14ac:dyDescent="0.2">
      <c r="B158" s="74"/>
      <c r="C158" s="57"/>
      <c r="D158" s="58"/>
      <c r="E158" s="139"/>
      <c r="F158" s="140"/>
      <c r="G158" s="141"/>
      <c r="H158" s="139"/>
      <c r="I158" s="125"/>
      <c r="J158" s="125"/>
      <c r="K158" s="126"/>
      <c r="L158" s="11"/>
    </row>
    <row r="159" spans="2:21" ht="15" customHeight="1" x14ac:dyDescent="0.2">
      <c r="B159" s="127"/>
      <c r="C159" s="129"/>
      <c r="D159" s="14"/>
      <c r="E159" s="14"/>
      <c r="F159" s="14"/>
      <c r="G159" s="14"/>
      <c r="H159" s="14"/>
      <c r="I159" s="14"/>
      <c r="J159" s="14"/>
      <c r="K159" s="14"/>
      <c r="L159" s="128" t="s">
        <v>247</v>
      </c>
      <c r="M159" s="128" t="s">
        <v>248</v>
      </c>
    </row>
    <row r="160" spans="2:21" ht="15" customHeight="1" x14ac:dyDescent="0.2">
      <c r="L160" s="128" t="s">
        <v>249</v>
      </c>
      <c r="M160" s="128" t="s">
        <v>243</v>
      </c>
    </row>
    <row r="161" spans="12:13" ht="15" customHeight="1" x14ac:dyDescent="0.2">
      <c r="L161" s="128" t="s">
        <v>250</v>
      </c>
      <c r="M161" s="128" t="s">
        <v>251</v>
      </c>
    </row>
    <row r="162" spans="12:13" ht="15" customHeight="1" x14ac:dyDescent="0.2">
      <c r="L162" s="128" t="s">
        <v>252</v>
      </c>
      <c r="M162" s="128" t="s">
        <v>253</v>
      </c>
    </row>
    <row r="163" spans="12:13" ht="15" customHeight="1" x14ac:dyDescent="0.2">
      <c r="L163" s="128" t="s">
        <v>254</v>
      </c>
      <c r="M163" s="128" t="s">
        <v>255</v>
      </c>
    </row>
    <row r="164" spans="12:13" ht="15" customHeight="1" x14ac:dyDescent="0.2">
      <c r="L164" s="128" t="s">
        <v>256</v>
      </c>
      <c r="M164" s="128"/>
    </row>
    <row r="165" spans="12:13" ht="15" customHeight="1" x14ac:dyDescent="0.2">
      <c r="L165" s="128" t="s">
        <v>257</v>
      </c>
      <c r="M165" s="128" t="s">
        <v>258</v>
      </c>
    </row>
  </sheetData>
  <mergeCells count="88">
    <mergeCell ref="B139:B141"/>
    <mergeCell ref="B2:J2"/>
    <mergeCell ref="B57:K57"/>
    <mergeCell ref="B59:B61"/>
    <mergeCell ref="C12:C14"/>
    <mergeCell ref="C139:C141"/>
    <mergeCell ref="E47:H47"/>
    <mergeCell ref="E48:H48"/>
    <mergeCell ref="E49:H49"/>
    <mergeCell ref="E50:H50"/>
    <mergeCell ref="E51:H51"/>
    <mergeCell ref="E52:H52"/>
    <mergeCell ref="E53:H53"/>
    <mergeCell ref="D142:H142"/>
    <mergeCell ref="D143:H143"/>
    <mergeCell ref="D144:H144"/>
    <mergeCell ref="D145:H145"/>
    <mergeCell ref="D146:H146"/>
    <mergeCell ref="D149:H149"/>
    <mergeCell ref="D15:H15"/>
    <mergeCell ref="D150:H150"/>
    <mergeCell ref="D153:H153"/>
    <mergeCell ref="D154:H154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D155:H155"/>
    <mergeCell ref="D16:H16"/>
    <mergeCell ref="D17:H17"/>
    <mergeCell ref="D59:H61"/>
    <mergeCell ref="D62:H62"/>
    <mergeCell ref="D63:H63"/>
    <mergeCell ref="D64:H64"/>
    <mergeCell ref="E147:H147"/>
    <mergeCell ref="E148:H148"/>
    <mergeCell ref="E151:H151"/>
    <mergeCell ref="E152:H152"/>
    <mergeCell ref="E31:H31"/>
    <mergeCell ref="E32:H32"/>
    <mergeCell ref="E33:H33"/>
    <mergeCell ref="E34:H34"/>
    <mergeCell ref="E35:H35"/>
    <mergeCell ref="E156:H156"/>
    <mergeCell ref="E157:H157"/>
    <mergeCell ref="E158:H158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54:H54"/>
    <mergeCell ref="E55:H55"/>
    <mergeCell ref="H4:I4"/>
    <mergeCell ref="I12:I14"/>
    <mergeCell ref="I139:I141"/>
    <mergeCell ref="I59:I61"/>
    <mergeCell ref="C4:E4"/>
    <mergeCell ref="C59:C61"/>
    <mergeCell ref="C6:I6"/>
    <mergeCell ref="C7:I7"/>
    <mergeCell ref="D12:H14"/>
    <mergeCell ref="D135:H135"/>
    <mergeCell ref="D139:H141"/>
    <mergeCell ref="B10:K10"/>
    <mergeCell ref="B12:B14"/>
    <mergeCell ref="B137:K137"/>
    <mergeCell ref="J12:J14"/>
    <mergeCell ref="J139:J141"/>
    <mergeCell ref="J59:J61"/>
    <mergeCell ref="K12:K14"/>
    <mergeCell ref="K139:K141"/>
    <mergeCell ref="K59:K61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5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2025-03-05T09:16:16Z</dcterms:created>
  <dcterms:modified xsi:type="dcterms:W3CDTF">2025-03-05T09:38:57Z</dcterms:modified>
</cp:coreProperties>
</file>